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segradský pohár\2018\Výsledky\"/>
    </mc:Choice>
  </mc:AlternateContent>
  <bookViews>
    <workbookView xWindow="720" yWindow="315" windowWidth="22755" windowHeight="9765" activeTab="1"/>
  </bookViews>
  <sheets>
    <sheet name="vez_ŽENY" sheetId="1" r:id="rId1"/>
    <sheet name="vez_ŽENY (výsledky)" sheetId="2" r:id="rId2"/>
  </sheets>
  <definedNames>
    <definedName name="_xlnm.Print_Area" localSheetId="1">'vez_ŽENY (výsledky)'!$B$1:$K$17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B28" i="1"/>
  <c r="L28" i="1"/>
  <c r="M28" i="1"/>
  <c r="B29" i="1"/>
  <c r="L29" i="1"/>
  <c r="M29" i="1"/>
  <c r="B30" i="1"/>
  <c r="L30" i="1"/>
  <c r="M30" i="1"/>
  <c r="B31" i="1"/>
  <c r="L31" i="1"/>
  <c r="M31" i="1"/>
  <c r="B32" i="1"/>
  <c r="L32" i="1"/>
  <c r="M32" i="1"/>
  <c r="B33" i="1"/>
  <c r="L33" i="1"/>
  <c r="M33" i="1"/>
  <c r="B34" i="1"/>
  <c r="L34" i="1"/>
  <c r="M34" i="1"/>
  <c r="B35" i="1"/>
  <c r="L35" i="1"/>
  <c r="M35" i="1"/>
  <c r="B36" i="1"/>
  <c r="L36" i="1"/>
  <c r="M36" i="1"/>
  <c r="B37" i="1"/>
  <c r="L37" i="1"/>
  <c r="M37" i="1"/>
  <c r="B38" i="1"/>
  <c r="L38" i="1"/>
  <c r="M38" i="1"/>
  <c r="B39" i="1"/>
  <c r="L39" i="1"/>
  <c r="M39" i="1"/>
  <c r="B40" i="1"/>
  <c r="L40" i="1"/>
  <c r="M40" i="1"/>
  <c r="N40" i="1" s="1"/>
  <c r="B41" i="1"/>
  <c r="L41" i="1"/>
  <c r="M41" i="1"/>
  <c r="B42" i="1"/>
  <c r="L42" i="1"/>
  <c r="M42" i="1"/>
  <c r="N32" i="1" l="1"/>
  <c r="N7" i="1"/>
  <c r="O31" i="1"/>
  <c r="N18" i="1"/>
  <c r="O35" i="1"/>
  <c r="N14" i="1"/>
  <c r="O16" i="1"/>
  <c r="N8" i="1"/>
  <c r="N24" i="1"/>
  <c r="N33" i="1"/>
  <c r="N20" i="1"/>
  <c r="O12" i="1"/>
  <c r="N35" i="1"/>
  <c r="O22" i="1"/>
  <c r="N27" i="1"/>
  <c r="N34" i="1"/>
  <c r="O29" i="1"/>
  <c r="O26" i="1"/>
  <c r="O39" i="1"/>
  <c r="N28" i="1"/>
  <c r="O23" i="1"/>
  <c r="N10" i="1"/>
  <c r="N42" i="1"/>
  <c r="N39" i="1"/>
  <c r="N12" i="1"/>
  <c r="O10" i="1"/>
  <c r="O19" i="1"/>
  <c r="O36" i="1"/>
  <c r="N31" i="1"/>
  <c r="O24" i="1"/>
  <c r="O15" i="1"/>
  <c r="N22" i="1"/>
  <c r="O20" i="1"/>
  <c r="O11" i="1"/>
  <c r="N30" i="1"/>
  <c r="O27" i="1"/>
  <c r="O18" i="1"/>
  <c r="N16" i="1"/>
  <c r="O14" i="1"/>
  <c r="O8" i="1"/>
  <c r="N37" i="1"/>
  <c r="N36" i="1"/>
  <c r="O32" i="1"/>
  <c r="N26" i="1"/>
  <c r="O40" i="1"/>
  <c r="N38" i="1"/>
  <c r="N25" i="1"/>
  <c r="N17" i="1"/>
  <c r="N9" i="1"/>
  <c r="N41" i="1"/>
  <c r="O30" i="1"/>
  <c r="O28" i="1"/>
  <c r="N21" i="1"/>
  <c r="N13" i="1"/>
  <c r="O37" i="1"/>
  <c r="N29" i="1"/>
  <c r="N23" i="1"/>
  <c r="N19" i="1"/>
  <c r="N15" i="1"/>
  <c r="N11" i="1"/>
  <c r="O42" i="1"/>
  <c r="O34" i="1"/>
  <c r="O7" i="1"/>
  <c r="O33" i="1"/>
  <c r="O25" i="1"/>
  <c r="O21" i="1"/>
  <c r="O17" i="1"/>
  <c r="O13" i="1"/>
  <c r="O9" i="1"/>
  <c r="O41" i="1"/>
  <c r="O38" i="1"/>
  <c r="P32" i="1" l="1"/>
  <c r="P27" i="1"/>
  <c r="P25" i="1"/>
  <c r="P23" i="1"/>
  <c r="P7" i="1"/>
  <c r="P20" i="1"/>
  <c r="Q41" i="1"/>
  <c r="Q34" i="1"/>
  <c r="P39" i="1"/>
  <c r="P33" i="1"/>
  <c r="Q11" i="1"/>
  <c r="Q25" i="1"/>
  <c r="Q38" i="1"/>
  <c r="Q7" i="1"/>
  <c r="Q37" i="1"/>
  <c r="P26" i="1"/>
  <c r="Q30" i="1"/>
  <c r="P37" i="1"/>
  <c r="Q23" i="1"/>
  <c r="P17" i="1"/>
  <c r="Q20" i="1"/>
  <c r="Q9" i="1"/>
  <c r="Q42" i="1"/>
  <c r="P14" i="1"/>
  <c r="P8" i="1"/>
  <c r="P41" i="1"/>
  <c r="Q39" i="1"/>
  <c r="P35" i="1"/>
  <c r="Q31" i="1"/>
  <c r="P11" i="1"/>
  <c r="Q19" i="1"/>
  <c r="P13" i="1"/>
  <c r="Q8" i="1"/>
  <c r="Q18" i="1"/>
  <c r="Q35" i="1"/>
  <c r="P31" i="1"/>
  <c r="P34" i="1"/>
  <c r="Q13" i="1"/>
  <c r="Q17" i="1"/>
  <c r="P15" i="1"/>
  <c r="P22" i="1"/>
  <c r="P16" i="1"/>
  <c r="Q16" i="1"/>
  <c r="Q29" i="1"/>
  <c r="Q10" i="1"/>
  <c r="P38" i="1"/>
  <c r="Q36" i="1"/>
  <c r="Q21" i="1"/>
  <c r="P19" i="1"/>
  <c r="Q27" i="1"/>
  <c r="P21" i="1"/>
  <c r="Q24" i="1"/>
  <c r="P10" i="1"/>
  <c r="P42" i="1"/>
  <c r="Q40" i="1"/>
  <c r="Q14" i="1"/>
  <c r="P30" i="1"/>
  <c r="P24" i="1"/>
  <c r="Q26" i="1"/>
  <c r="Q15" i="1"/>
  <c r="P9" i="1"/>
  <c r="P36" i="1"/>
  <c r="Q22" i="1"/>
  <c r="Q33" i="1"/>
  <c r="P29" i="1"/>
  <c r="P40" i="1"/>
  <c r="Q28" i="1"/>
  <c r="P28" i="1"/>
  <c r="P18" i="1"/>
  <c r="P12" i="1"/>
  <c r="Q12" i="1"/>
  <c r="Q32" i="1"/>
  <c r="R34" i="1" l="1"/>
  <c r="R32" i="1"/>
  <c r="R18" i="1"/>
  <c r="R39" i="1"/>
  <c r="R7" i="1"/>
  <c r="R23" i="1"/>
  <c r="R25" i="1"/>
  <c r="R13" i="1"/>
  <c r="R27" i="1"/>
  <c r="R31" i="1"/>
  <c r="R20" i="1"/>
  <c r="R33" i="1"/>
  <c r="R30" i="1"/>
  <c r="R38" i="1"/>
  <c r="R19" i="1"/>
  <c r="R41" i="1"/>
  <c r="R29" i="1"/>
  <c r="R15" i="1"/>
  <c r="R28" i="1"/>
  <c r="R9" i="1"/>
  <c r="R11" i="1"/>
  <c r="R26" i="1"/>
  <c r="R21" i="1"/>
  <c r="R24" i="1"/>
  <c r="R42" i="1"/>
  <c r="R40" i="1"/>
  <c r="R10" i="1"/>
  <c r="R14" i="1"/>
  <c r="R12" i="1"/>
  <c r="R16" i="1"/>
  <c r="R35" i="1"/>
  <c r="R36" i="1"/>
  <c r="R22" i="1"/>
  <c r="R17" i="1"/>
  <c r="R8" i="1"/>
  <c r="R37" i="1"/>
  <c r="S36" i="1" l="1"/>
  <c r="T36" i="1" s="1"/>
  <c r="S8" i="1"/>
  <c r="S38" i="1"/>
  <c r="T38" i="1" s="1"/>
  <c r="S18" i="1"/>
  <c r="S10" i="1"/>
  <c r="T10" i="1" s="1"/>
  <c r="S9" i="1"/>
  <c r="S7" i="1"/>
  <c r="T7" i="1" s="1"/>
  <c r="S31" i="1"/>
  <c r="T31" i="1" s="1"/>
  <c r="S40" i="1"/>
  <c r="T40" i="1" s="1"/>
  <c r="S19" i="1"/>
  <c r="S15" i="1"/>
  <c r="T15" i="1" s="1"/>
  <c r="S12" i="1"/>
  <c r="S32" i="1"/>
  <c r="T32" i="1" s="1"/>
  <c r="S29" i="1"/>
  <c r="T29" i="1" s="1"/>
  <c r="S20" i="1"/>
  <c r="T20" i="1" s="1"/>
  <c r="S34" i="1"/>
  <c r="T34" i="1" s="1"/>
  <c r="S13" i="1"/>
  <c r="T13" i="1" s="1"/>
  <c r="S41" i="1"/>
  <c r="T41" i="1" s="1"/>
  <c r="S30" i="1"/>
  <c r="T30" i="1" s="1"/>
  <c r="S39" i="1"/>
  <c r="T39" i="1" s="1"/>
  <c r="S42" i="1"/>
  <c r="T42" i="1" s="1"/>
  <c r="S28" i="1"/>
  <c r="T28" i="1" s="1"/>
  <c r="S26" i="1"/>
  <c r="S11" i="1"/>
  <c r="T11" i="1" s="1"/>
  <c r="S27" i="1"/>
  <c r="T27" i="1" s="1"/>
  <c r="S33" i="1"/>
  <c r="T33" i="1" s="1"/>
  <c r="S25" i="1"/>
  <c r="S17" i="1"/>
  <c r="S35" i="1"/>
  <c r="T35" i="1" s="1"/>
  <c r="S21" i="1"/>
  <c r="T21" i="1" s="1"/>
  <c r="S24" i="1"/>
  <c r="S37" i="1"/>
  <c r="T37" i="1" s="1"/>
  <c r="S22" i="1"/>
  <c r="T22" i="1" s="1"/>
  <c r="S16" i="1"/>
  <c r="S14" i="1"/>
  <c r="T14" i="1" s="1"/>
  <c r="S23" i="1"/>
  <c r="B9" i="1" l="1"/>
  <c r="T9" i="1"/>
  <c r="B26" i="1"/>
  <c r="T26" i="1"/>
  <c r="B23" i="1"/>
  <c r="T23" i="1"/>
  <c r="B17" i="1"/>
  <c r="T17" i="1"/>
  <c r="B12" i="1"/>
  <c r="T12" i="1"/>
  <c r="B18" i="1"/>
  <c r="T18" i="1"/>
  <c r="B25" i="1"/>
  <c r="T25" i="1"/>
  <c r="B24" i="1"/>
  <c r="T24" i="1"/>
  <c r="B16" i="1"/>
  <c r="T16" i="1"/>
  <c r="B19" i="1"/>
  <c r="T19" i="1"/>
  <c r="B8" i="1"/>
  <c r="T8" i="1"/>
  <c r="B13" i="1"/>
  <c r="B11" i="1"/>
  <c r="B20" i="1"/>
  <c r="B7" i="1"/>
  <c r="B27" i="1"/>
  <c r="B21" i="1"/>
  <c r="B14" i="1"/>
  <c r="B10" i="1"/>
  <c r="B15" i="1"/>
  <c r="B22" i="1"/>
  <c r="U21" i="1" l="1"/>
  <c r="A21" i="1" s="1"/>
  <c r="U23" i="1"/>
  <c r="A23" i="1" s="1"/>
  <c r="U19" i="1"/>
  <c r="A19" i="1" s="1"/>
  <c r="U18" i="1"/>
  <c r="A18" i="1" s="1"/>
  <c r="U9" i="1"/>
  <c r="A9" i="1" s="1"/>
  <c r="U40" i="1"/>
  <c r="A40" i="1" s="1"/>
  <c r="U41" i="1"/>
  <c r="A41" i="1" s="1"/>
  <c r="U38" i="1"/>
  <c r="A38" i="1" s="1"/>
  <c r="U35" i="1"/>
  <c r="A35" i="1" s="1"/>
  <c r="U36" i="1"/>
  <c r="A36" i="1" s="1"/>
  <c r="U13" i="1"/>
  <c r="A13" i="1" s="1"/>
  <c r="U15" i="1"/>
  <c r="A15" i="1" s="1"/>
  <c r="U29" i="1"/>
  <c r="A29" i="1" s="1"/>
  <c r="U30" i="1"/>
  <c r="A30" i="1" s="1"/>
  <c r="U28" i="1"/>
  <c r="A28" i="1" s="1"/>
  <c r="U33" i="1"/>
  <c r="A33" i="1" s="1"/>
  <c r="U10" i="1"/>
  <c r="A10" i="1" s="1"/>
  <c r="U27" i="1"/>
  <c r="A27" i="1" s="1"/>
  <c r="U22" i="1"/>
  <c r="A22" i="1" s="1"/>
  <c r="U25" i="1"/>
  <c r="A25" i="1" s="1"/>
  <c r="U39" i="1"/>
  <c r="A39" i="1" s="1"/>
  <c r="U42" i="1"/>
  <c r="A42" i="1" s="1"/>
  <c r="U31" i="1"/>
  <c r="A31" i="1" s="1"/>
  <c r="U8" i="1"/>
  <c r="A8" i="1" s="1"/>
  <c r="U14" i="1"/>
  <c r="A14" i="1" s="1"/>
  <c r="U17" i="1"/>
  <c r="A17" i="1" s="1"/>
  <c r="U26" i="1"/>
  <c r="A26" i="1" s="1"/>
  <c r="U7" i="1"/>
  <c r="A7" i="1" s="1"/>
  <c r="U11" i="1"/>
  <c r="A11" i="1" s="1"/>
  <c r="U34" i="1"/>
  <c r="A34" i="1" s="1"/>
  <c r="U12" i="1"/>
  <c r="A12" i="1" s="1"/>
  <c r="U16" i="1"/>
  <c r="A16" i="1" s="1"/>
  <c r="U32" i="1"/>
  <c r="A32" i="1" s="1"/>
  <c r="U24" i="1"/>
  <c r="A24" i="1" s="1"/>
  <c r="U20" i="1"/>
  <c r="A20" i="1" s="1"/>
  <c r="U37" i="1"/>
  <c r="A37" i="1" s="1"/>
  <c r="B14" i="2" l="1"/>
  <c r="K42" i="2"/>
  <c r="B42" i="2"/>
  <c r="C41" i="2"/>
  <c r="D40" i="2"/>
  <c r="E39" i="2"/>
  <c r="F38" i="2"/>
  <c r="G37" i="2"/>
  <c r="H36" i="2"/>
  <c r="I35" i="2"/>
  <c r="K34" i="2"/>
  <c r="B34" i="2"/>
  <c r="C33" i="2"/>
  <c r="D32" i="2"/>
  <c r="E31" i="2"/>
  <c r="F30" i="2"/>
  <c r="G29" i="2"/>
  <c r="H28" i="2"/>
  <c r="I27" i="2"/>
  <c r="K26" i="2"/>
  <c r="B26" i="2"/>
  <c r="C25" i="2"/>
  <c r="D24" i="2"/>
  <c r="E23" i="2"/>
  <c r="F22" i="2"/>
  <c r="G21" i="2"/>
  <c r="H20" i="2"/>
  <c r="I19" i="2"/>
  <c r="K18" i="2"/>
  <c r="B18" i="2"/>
  <c r="C17" i="2"/>
  <c r="D16" i="2"/>
  <c r="E15" i="2"/>
  <c r="E14" i="2"/>
  <c r="E13" i="2"/>
  <c r="F12" i="2"/>
  <c r="G11" i="2"/>
  <c r="H10" i="2"/>
  <c r="I9" i="2"/>
  <c r="K8" i="2"/>
  <c r="B8" i="2"/>
  <c r="C7" i="2"/>
  <c r="F40" i="2"/>
  <c r="C35" i="2"/>
  <c r="K28" i="2"/>
  <c r="H22" i="2"/>
  <c r="G15" i="2"/>
  <c r="C9" i="2"/>
  <c r="I42" i="2"/>
  <c r="K41" i="2"/>
  <c r="B41" i="2"/>
  <c r="C40" i="2"/>
  <c r="D39" i="2"/>
  <c r="E38" i="2"/>
  <c r="F37" i="2"/>
  <c r="G36" i="2"/>
  <c r="H35" i="2"/>
  <c r="I34" i="2"/>
  <c r="K33" i="2"/>
  <c r="B33" i="2"/>
  <c r="C32" i="2"/>
  <c r="D31" i="2"/>
  <c r="E30" i="2"/>
  <c r="F29" i="2"/>
  <c r="G28" i="2"/>
  <c r="H27" i="2"/>
  <c r="I26" i="2"/>
  <c r="K25" i="2"/>
  <c r="B25" i="2"/>
  <c r="C24" i="2"/>
  <c r="D23" i="2"/>
  <c r="E22" i="2"/>
  <c r="F21" i="2"/>
  <c r="G20" i="2"/>
  <c r="H19" i="2"/>
  <c r="I18" i="2"/>
  <c r="K17" i="2"/>
  <c r="B17" i="2"/>
  <c r="C16" i="2"/>
  <c r="D15" i="2"/>
  <c r="D14" i="2"/>
  <c r="D13" i="2"/>
  <c r="E12" i="2"/>
  <c r="F11" i="2"/>
  <c r="G10" i="2"/>
  <c r="H9" i="2"/>
  <c r="I8" i="2"/>
  <c r="K7" i="2"/>
  <c r="B7" i="2"/>
  <c r="D42" i="2"/>
  <c r="D34" i="2"/>
  <c r="C27" i="2"/>
  <c r="I21" i="2"/>
  <c r="F16" i="2"/>
  <c r="B10" i="2"/>
  <c r="H42" i="2"/>
  <c r="I41" i="2"/>
  <c r="K40" i="2"/>
  <c r="B40" i="2"/>
  <c r="C39" i="2"/>
  <c r="D38" i="2"/>
  <c r="E37" i="2"/>
  <c r="F36" i="2"/>
  <c r="G35" i="2"/>
  <c r="H34" i="2"/>
  <c r="I33" i="2"/>
  <c r="K32" i="2"/>
  <c r="B32" i="2"/>
  <c r="C31" i="2"/>
  <c r="D30" i="2"/>
  <c r="E29" i="2"/>
  <c r="F28" i="2"/>
  <c r="G27" i="2"/>
  <c r="H26" i="2"/>
  <c r="I25" i="2"/>
  <c r="K24" i="2"/>
  <c r="B24" i="2"/>
  <c r="C23" i="2"/>
  <c r="D22" i="2"/>
  <c r="E21" i="2"/>
  <c r="F20" i="2"/>
  <c r="G19" i="2"/>
  <c r="H18" i="2"/>
  <c r="I17" i="2"/>
  <c r="K16" i="2"/>
  <c r="B16" i="2"/>
  <c r="C15" i="2"/>
  <c r="C14" i="2"/>
  <c r="C13" i="2"/>
  <c r="D12" i="2"/>
  <c r="E11" i="2"/>
  <c r="F10" i="2"/>
  <c r="G9" i="2"/>
  <c r="H8" i="2"/>
  <c r="I7" i="2"/>
  <c r="H38" i="2"/>
  <c r="H30" i="2"/>
  <c r="G23" i="2"/>
  <c r="E17" i="2"/>
  <c r="I11" i="2"/>
  <c r="G42" i="2"/>
  <c r="H41" i="2"/>
  <c r="I40" i="2"/>
  <c r="K39" i="2"/>
  <c r="B39" i="2"/>
  <c r="C38" i="2"/>
  <c r="D37" i="2"/>
  <c r="E36" i="2"/>
  <c r="F35" i="2"/>
  <c r="G34" i="2"/>
  <c r="H33" i="2"/>
  <c r="I32" i="2"/>
  <c r="K31" i="2"/>
  <c r="B31" i="2"/>
  <c r="C30" i="2"/>
  <c r="D29" i="2"/>
  <c r="E28" i="2"/>
  <c r="F27" i="2"/>
  <c r="G26" i="2"/>
  <c r="H25" i="2"/>
  <c r="I24" i="2"/>
  <c r="K23" i="2"/>
  <c r="B23" i="2"/>
  <c r="C22" i="2"/>
  <c r="D21" i="2"/>
  <c r="E20" i="2"/>
  <c r="F19" i="2"/>
  <c r="G18" i="2"/>
  <c r="H17" i="2"/>
  <c r="I16" i="2"/>
  <c r="K15" i="2"/>
  <c r="B15" i="2"/>
  <c r="K13" i="2"/>
  <c r="B13" i="2"/>
  <c r="C12" i="2"/>
  <c r="D11" i="2"/>
  <c r="E10" i="2"/>
  <c r="F9" i="2"/>
  <c r="G8" i="2"/>
  <c r="H7" i="2"/>
  <c r="E41" i="2"/>
  <c r="G31" i="2"/>
  <c r="E25" i="2"/>
  <c r="C19" i="2"/>
  <c r="H12" i="2"/>
  <c r="F42" i="2"/>
  <c r="G41" i="2"/>
  <c r="H40" i="2"/>
  <c r="I39" i="2"/>
  <c r="K38" i="2"/>
  <c r="B38" i="2"/>
  <c r="C37" i="2"/>
  <c r="D36" i="2"/>
  <c r="E35" i="2"/>
  <c r="F34" i="2"/>
  <c r="G33" i="2"/>
  <c r="H32" i="2"/>
  <c r="I31" i="2"/>
  <c r="K30" i="2"/>
  <c r="B30" i="2"/>
  <c r="C29" i="2"/>
  <c r="D28" i="2"/>
  <c r="E27" i="2"/>
  <c r="F26" i="2"/>
  <c r="G25" i="2"/>
  <c r="H24" i="2"/>
  <c r="I23" i="2"/>
  <c r="K22" i="2"/>
  <c r="B22" i="2"/>
  <c r="C21" i="2"/>
  <c r="D20" i="2"/>
  <c r="E19" i="2"/>
  <c r="F18" i="2"/>
  <c r="G17" i="2"/>
  <c r="H16" i="2"/>
  <c r="I15" i="2"/>
  <c r="I14" i="2"/>
  <c r="I13" i="2"/>
  <c r="K12" i="2"/>
  <c r="B12" i="2"/>
  <c r="C11" i="2"/>
  <c r="D10" i="2"/>
  <c r="E9" i="2"/>
  <c r="F8" i="2"/>
  <c r="G7" i="2"/>
  <c r="G39" i="2"/>
  <c r="F32" i="2"/>
  <c r="D26" i="2"/>
  <c r="B20" i="2"/>
  <c r="G13" i="2"/>
  <c r="E7" i="2"/>
  <c r="E42" i="2"/>
  <c r="F41" i="2"/>
  <c r="G40" i="2"/>
  <c r="H39" i="2"/>
  <c r="I38" i="2"/>
  <c r="K37" i="2"/>
  <c r="B37" i="2"/>
  <c r="C36" i="2"/>
  <c r="D35" i="2"/>
  <c r="E34" i="2"/>
  <c r="F33" i="2"/>
  <c r="G32" i="2"/>
  <c r="H31" i="2"/>
  <c r="I30" i="2"/>
  <c r="K29" i="2"/>
  <c r="B29" i="2"/>
  <c r="C28" i="2"/>
  <c r="D27" i="2"/>
  <c r="E26" i="2"/>
  <c r="F25" i="2"/>
  <c r="G24" i="2"/>
  <c r="H23" i="2"/>
  <c r="I22" i="2"/>
  <c r="K21" i="2"/>
  <c r="B21" i="2"/>
  <c r="C20" i="2"/>
  <c r="D19" i="2"/>
  <c r="E18" i="2"/>
  <c r="F17" i="2"/>
  <c r="G16" i="2"/>
  <c r="H15" i="2"/>
  <c r="H14" i="2"/>
  <c r="H13" i="2"/>
  <c r="I12" i="2"/>
  <c r="K11" i="2"/>
  <c r="B11" i="2"/>
  <c r="C10" i="2"/>
  <c r="D9" i="2"/>
  <c r="E8" i="2"/>
  <c r="F7" i="2"/>
  <c r="I37" i="2"/>
  <c r="B36" i="2"/>
  <c r="I29" i="2"/>
  <c r="F24" i="2"/>
  <c r="D18" i="2"/>
  <c r="K10" i="2"/>
  <c r="C42" i="2"/>
  <c r="D41" i="2"/>
  <c r="E40" i="2"/>
  <c r="F39" i="2"/>
  <c r="G38" i="2"/>
  <c r="H37" i="2"/>
  <c r="I36" i="2"/>
  <c r="K35" i="2"/>
  <c r="B35" i="2"/>
  <c r="C34" i="2"/>
  <c r="D33" i="2"/>
  <c r="E32" i="2"/>
  <c r="F31" i="2"/>
  <c r="G30" i="2"/>
  <c r="H29" i="2"/>
  <c r="I28" i="2"/>
  <c r="K27" i="2"/>
  <c r="B27" i="2"/>
  <c r="C26" i="2"/>
  <c r="D25" i="2"/>
  <c r="E24" i="2"/>
  <c r="F23" i="2"/>
  <c r="G22" i="2"/>
  <c r="H21" i="2"/>
  <c r="I20" i="2"/>
  <c r="K19" i="2"/>
  <c r="B19" i="2"/>
  <c r="C18" i="2"/>
  <c r="D17" i="2"/>
  <c r="E16" i="2"/>
  <c r="F15" i="2"/>
  <c r="F14" i="2"/>
  <c r="F13" i="2"/>
  <c r="G12" i="2"/>
  <c r="H11" i="2"/>
  <c r="I10" i="2"/>
  <c r="K9" i="2"/>
  <c r="B9" i="2"/>
  <c r="C8" i="2"/>
  <c r="D7" i="2"/>
  <c r="K36" i="2"/>
  <c r="E33" i="2"/>
  <c r="B28" i="2"/>
  <c r="K20" i="2"/>
  <c r="G14" i="2"/>
  <c r="D8" i="2"/>
  <c r="K14" i="2"/>
</calcChain>
</file>

<file path=xl/sharedStrings.xml><?xml version="1.0" encoding="utf-8"?>
<sst xmlns="http://schemas.openxmlformats.org/spreadsheetml/2006/main" count="46" uniqueCount="34">
  <si>
    <t>Výsledný čas</t>
  </si>
  <si>
    <t>čas            II. pokusu</t>
  </si>
  <si>
    <t>čas             I. pokusu</t>
  </si>
  <si>
    <t>ročník narození</t>
  </si>
  <si>
    <t>SDH / HZS / tým</t>
  </si>
  <si>
    <t>Jméno</t>
  </si>
  <si>
    <t>Start. číslo</t>
  </si>
  <si>
    <t>Pořadí</t>
  </si>
  <si>
    <t>Ženy</t>
  </si>
  <si>
    <t>Česká Bělá</t>
  </si>
  <si>
    <t>Dolní Čermná</t>
  </si>
  <si>
    <t>Horní Lideč</t>
  </si>
  <si>
    <t>Karviná - Hranice</t>
  </si>
  <si>
    <t>Oprechtice</t>
  </si>
  <si>
    <t>Starý Lískovec - SPORT</t>
  </si>
  <si>
    <t>FScode</t>
  </si>
  <si>
    <t>Visegradský pohár
4. ročník
1. 5. 2018, Ostrava</t>
  </si>
  <si>
    <t>Věž - Výsledková listina 
Kvalifikační závod ČR
KATEGORIE ŽENY</t>
  </si>
  <si>
    <t>Věž - Startovní listina 
Kvalifikační závod ČR
KATEGORIE ŽENY</t>
  </si>
  <si>
    <t>Červinková Sandra</t>
  </si>
  <si>
    <t>Moravský Beroun</t>
  </si>
  <si>
    <t>Dipoldová Jana</t>
  </si>
  <si>
    <t>Jiříkovská Vanda</t>
  </si>
  <si>
    <t>Chovancová Petra</t>
  </si>
  <si>
    <t>Krpcová Veronika</t>
  </si>
  <si>
    <t>Pohanková Lucie</t>
  </si>
  <si>
    <t>Písková Lhota</t>
  </si>
  <si>
    <t>Roubalová Eliška</t>
  </si>
  <si>
    <t>Marková Markéta</t>
  </si>
  <si>
    <t>Witoszová Karolína</t>
  </si>
  <si>
    <t>Pekrová Martina</t>
  </si>
  <si>
    <t>Alojzov</t>
  </si>
  <si>
    <t>Janíčková Adriana</t>
  </si>
  <si>
    <t>Partutovice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</si>
</sst>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0"/>
      <name val="Arial CE"/>
      <charset val="238"/>
    </font>
    <font>
      <b/>
      <sz val="14"/>
      <color indexed="9"/>
      <name val="Arial CE"/>
      <family val="2"/>
      <charset val="238"/>
    </font>
    <font>
      <b/>
      <sz val="1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1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2" fontId="1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NumberFormat="1" applyFont="1" applyFill="1" applyBorder="1" applyAlignment="1" applyProtection="1">
      <alignment horizontal="center" vertical="center"/>
      <protection hidden="1"/>
    </xf>
    <xf numFmtId="1" fontId="2" fillId="3" borderId="5" xfId="0" applyNumberFormat="1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center" vertical="center"/>
      <protection hidden="1"/>
    </xf>
    <xf numFmtId="2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2" fontId="2" fillId="0" borderId="3" xfId="0" applyNumberFormat="1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2" fillId="3" borderId="5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" xfId="0" applyNumberFormat="1" applyFont="1" applyFill="1" applyBorder="1" applyAlignment="1" applyProtection="1">
      <alignment horizontal="left" vertical="center" shrinkToFit="1"/>
      <protection hidden="1"/>
    </xf>
    <xf numFmtId="2" fontId="1" fillId="0" borderId="9" xfId="0" applyNumberFormat="1" applyFont="1" applyBorder="1" applyAlignment="1" applyProtection="1">
      <alignment horizontal="center" vertical="center" wrapText="1"/>
      <protection hidden="1"/>
    </xf>
    <xf numFmtId="2" fontId="1" fillId="0" borderId="8" xfId="0" applyNumberFormat="1" applyFont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14" fontId="1" fillId="0" borderId="9" xfId="0" applyNumberFormat="1" applyFont="1" applyBorder="1" applyAlignment="1" applyProtection="1">
      <alignment horizontal="center" vertical="center"/>
      <protection hidden="1"/>
    </xf>
    <xf numFmtId="14" fontId="1" fillId="0" borderId="8" xfId="0" applyNumberFormat="1" applyFont="1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0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6</xdr:col>
      <xdr:colOff>238125</xdr:colOff>
      <xdr:row>0</xdr:row>
      <xdr:rowOff>627106</xdr:rowOff>
    </xdr:from>
    <xdr:to>
      <xdr:col>10</xdr:col>
      <xdr:colOff>571500</xdr:colOff>
      <xdr:row>4</xdr:row>
      <xdr:rowOff>76592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627106"/>
          <a:ext cx="2219325" cy="1849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6</xdr:col>
      <xdr:colOff>238125</xdr:colOff>
      <xdr:row>0</xdr:row>
      <xdr:rowOff>627106</xdr:rowOff>
    </xdr:from>
    <xdr:to>
      <xdr:col>10</xdr:col>
      <xdr:colOff>571500</xdr:colOff>
      <xdr:row>4</xdr:row>
      <xdr:rowOff>76592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627106"/>
          <a:ext cx="2219325" cy="1849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B1" workbookViewId="0">
      <selection activeCell="H7" sqref="H7:I17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17.28515625" bestFit="1" customWidth="1"/>
    <col min="5" max="5" width="18.42578125" bestFit="1" customWidth="1"/>
    <col min="7" max="7" width="7.85546875" bestFit="1" customWidth="1"/>
    <col min="9" max="9" width="9.140625" customWidth="1"/>
    <col min="10" max="10" width="2.140625" customWidth="1"/>
    <col min="12" max="19" width="9.140625" hidden="1" customWidth="1"/>
    <col min="20" max="21" width="0" hidden="1" customWidth="1"/>
  </cols>
  <sheetData>
    <row r="1" spans="1:21" ht="75.75" customHeight="1" x14ac:dyDescent="0.25">
      <c r="B1" s="43" t="s">
        <v>18</v>
      </c>
      <c r="C1" s="44"/>
      <c r="D1" s="44"/>
      <c r="E1" s="44"/>
      <c r="F1" s="44"/>
      <c r="G1" s="44"/>
      <c r="H1" s="44"/>
      <c r="I1" s="44"/>
      <c r="J1" s="44"/>
      <c r="K1" s="44"/>
    </row>
    <row r="2" spans="1:21" ht="80.25" customHeight="1" x14ac:dyDescent="0.25">
      <c r="B2" s="18"/>
      <c r="C2" s="18"/>
      <c r="D2" s="45" t="s">
        <v>16</v>
      </c>
      <c r="E2" s="45"/>
      <c r="F2" s="45"/>
      <c r="G2" s="45"/>
      <c r="H2" s="45"/>
      <c r="I2" s="13"/>
      <c r="J2" s="17"/>
      <c r="K2" s="13"/>
    </row>
    <row r="3" spans="1:21" ht="18.75" thickBo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21" ht="14.25" customHeight="1" thickBot="1" x14ac:dyDescent="0.3">
      <c r="B4" s="47" t="s">
        <v>8</v>
      </c>
      <c r="C4" s="48"/>
      <c r="D4" s="16"/>
      <c r="E4" s="14"/>
      <c r="F4" s="15"/>
      <c r="G4" s="15"/>
      <c r="H4" s="13"/>
      <c r="I4" s="13"/>
      <c r="J4" s="14"/>
      <c r="K4" s="13"/>
    </row>
    <row r="5" spans="1:21" ht="15" customHeight="1" x14ac:dyDescent="0.25">
      <c r="B5" s="49" t="s">
        <v>7</v>
      </c>
      <c r="C5" s="51" t="s">
        <v>6</v>
      </c>
      <c r="D5" s="53" t="s">
        <v>5</v>
      </c>
      <c r="E5" s="49" t="s">
        <v>4</v>
      </c>
      <c r="F5" s="55" t="s">
        <v>3</v>
      </c>
      <c r="G5" s="55" t="s">
        <v>15</v>
      </c>
      <c r="H5" s="41" t="s">
        <v>2</v>
      </c>
      <c r="I5" s="41" t="s">
        <v>1</v>
      </c>
      <c r="J5" s="12"/>
      <c r="K5" s="41" t="s">
        <v>0</v>
      </c>
    </row>
    <row r="6" spans="1:21" ht="22.5" customHeight="1" thickBot="1" x14ac:dyDescent="0.3">
      <c r="B6" s="50"/>
      <c r="C6" s="52"/>
      <c r="D6" s="54"/>
      <c r="E6" s="50"/>
      <c r="F6" s="56"/>
      <c r="G6" s="56"/>
      <c r="H6" s="42"/>
      <c r="I6" s="42"/>
      <c r="J6" s="11"/>
      <c r="K6" s="42"/>
    </row>
    <row r="7" spans="1:21" x14ac:dyDescent="0.25">
      <c r="A7">
        <f>U7</f>
        <v>9</v>
      </c>
      <c r="B7" s="10">
        <f t="shared" ref="B7:B27" si="0">IF(C7="","",S7)</f>
        <v>9</v>
      </c>
      <c r="C7" s="9">
        <v>131</v>
      </c>
      <c r="D7" s="36" t="s">
        <v>19</v>
      </c>
      <c r="E7" s="36" t="s">
        <v>20</v>
      </c>
      <c r="F7" s="8">
        <v>1999</v>
      </c>
      <c r="G7" s="8">
        <v>10412</v>
      </c>
      <c r="H7" s="7">
        <v>8.9600000000000009</v>
      </c>
      <c r="I7" s="7">
        <v>8.84</v>
      </c>
      <c r="J7" s="7"/>
      <c r="K7" s="6">
        <f t="shared" ref="K7:K27" si="1">IF(C7="","",IF(AND(H7="",I7=""),"DNS",IF(OR(I7="",I7="DNS"),H7,IF(H7="NP",I7,IF(I7="NP",H7,MIN(H7:I7))))))</f>
        <v>8.84</v>
      </c>
      <c r="L7">
        <f t="shared" ref="L7:L42" si="2">IF(H7="",9999,IF(H7="DNS",9999,IF(H7="NP",999,H7)))</f>
        <v>8.9600000000000009</v>
      </c>
      <c r="M7">
        <f t="shared" ref="M7:M42" si="3">IF(I7="",9999,IF(I7="DNS",9999,IF(I7="NP",999,I7)))</f>
        <v>8.84</v>
      </c>
      <c r="N7">
        <f t="shared" ref="N7:N42" si="4">MIN(L7:M7)</f>
        <v>8.84</v>
      </c>
      <c r="O7">
        <f t="shared" ref="O7:O42" si="5">L7+M7</f>
        <v>17.8</v>
      </c>
      <c r="P7">
        <f t="shared" ref="P7:P42" si="6">_xlfn.RANK.EQ(N7,$N$7:$N$42,1)</f>
        <v>9</v>
      </c>
      <c r="Q7">
        <f t="shared" ref="Q7:Q42" si="7">_xlfn.RANK.EQ(O7,$O$7:$O$42,1)</f>
        <v>8</v>
      </c>
      <c r="R7">
        <f t="shared" ref="R7:R42" si="8">P7*100+Q7</f>
        <v>908</v>
      </c>
      <c r="S7">
        <f t="shared" ref="S7:S42" si="9">_xlfn.RANK.EQ(R7,$R$7:$R$42,1)</f>
        <v>9</v>
      </c>
      <c r="T7">
        <f>S7*1000+ROW()</f>
        <v>9007</v>
      </c>
      <c r="U7">
        <f>_xlfn.RANK.EQ(T7,$T$7:$T$42,1)</f>
        <v>9</v>
      </c>
    </row>
    <row r="8" spans="1:21" x14ac:dyDescent="0.25">
      <c r="A8">
        <f t="shared" ref="A8:A42" si="10">U8</f>
        <v>2</v>
      </c>
      <c r="B8" s="5">
        <f t="shared" si="0"/>
        <v>2</v>
      </c>
      <c r="C8" s="4">
        <v>132</v>
      </c>
      <c r="D8" s="37" t="s">
        <v>21</v>
      </c>
      <c r="E8" s="37" t="s">
        <v>9</v>
      </c>
      <c r="F8" s="3">
        <v>1998</v>
      </c>
      <c r="G8" s="3">
        <v>17742</v>
      </c>
      <c r="H8" s="2">
        <v>8.0299999999999994</v>
      </c>
      <c r="I8" s="2">
        <v>8.15</v>
      </c>
      <c r="J8" s="2"/>
      <c r="K8" s="1">
        <f t="shared" si="1"/>
        <v>8.0299999999999994</v>
      </c>
      <c r="L8">
        <f t="shared" si="2"/>
        <v>8.0299999999999994</v>
      </c>
      <c r="M8">
        <f t="shared" si="3"/>
        <v>8.15</v>
      </c>
      <c r="N8">
        <f t="shared" si="4"/>
        <v>8.0299999999999994</v>
      </c>
      <c r="O8">
        <f t="shared" si="5"/>
        <v>16.18</v>
      </c>
      <c r="P8">
        <f t="shared" si="6"/>
        <v>2</v>
      </c>
      <c r="Q8">
        <f t="shared" si="7"/>
        <v>2</v>
      </c>
      <c r="R8">
        <f t="shared" si="8"/>
        <v>202</v>
      </c>
      <c r="S8">
        <f t="shared" si="9"/>
        <v>2</v>
      </c>
      <c r="T8">
        <f t="shared" ref="T8:T42" si="11">S8*1000+ROW()</f>
        <v>2008</v>
      </c>
      <c r="U8">
        <f t="shared" ref="U8:U42" si="12">_xlfn.RANK.EQ(T8,$T$7:$T$42,1)</f>
        <v>2</v>
      </c>
    </row>
    <row r="9" spans="1:21" x14ac:dyDescent="0.25">
      <c r="A9">
        <f t="shared" si="10"/>
        <v>10</v>
      </c>
      <c r="B9" s="5">
        <f t="shared" si="0"/>
        <v>10</v>
      </c>
      <c r="C9" s="4">
        <v>133</v>
      </c>
      <c r="D9" s="37" t="s">
        <v>22</v>
      </c>
      <c r="E9" s="37" t="s">
        <v>14</v>
      </c>
      <c r="F9" s="3">
        <v>1999</v>
      </c>
      <c r="G9" s="3">
        <v>26202</v>
      </c>
      <c r="H9" s="2">
        <v>10.91</v>
      </c>
      <c r="I9" s="2">
        <v>11.01</v>
      </c>
      <c r="J9" s="2"/>
      <c r="K9" s="1">
        <f t="shared" si="1"/>
        <v>10.91</v>
      </c>
      <c r="L9">
        <f t="shared" si="2"/>
        <v>10.91</v>
      </c>
      <c r="M9">
        <f t="shared" si="3"/>
        <v>11.01</v>
      </c>
      <c r="N9">
        <f t="shared" si="4"/>
        <v>10.91</v>
      </c>
      <c r="O9">
        <f t="shared" si="5"/>
        <v>21.92</v>
      </c>
      <c r="P9">
        <f t="shared" si="6"/>
        <v>10</v>
      </c>
      <c r="Q9">
        <f t="shared" si="7"/>
        <v>10</v>
      </c>
      <c r="R9">
        <f t="shared" si="8"/>
        <v>1010</v>
      </c>
      <c r="S9">
        <f t="shared" si="9"/>
        <v>10</v>
      </c>
      <c r="T9">
        <f t="shared" si="11"/>
        <v>10009</v>
      </c>
      <c r="U9">
        <f t="shared" si="12"/>
        <v>10</v>
      </c>
    </row>
    <row r="10" spans="1:21" x14ac:dyDescent="0.25">
      <c r="A10">
        <f t="shared" si="10"/>
        <v>4</v>
      </c>
      <c r="B10" s="5">
        <f t="shared" si="0"/>
        <v>4</v>
      </c>
      <c r="C10" s="4">
        <v>134</v>
      </c>
      <c r="D10" s="37" t="s">
        <v>23</v>
      </c>
      <c r="E10" s="37" t="s">
        <v>11</v>
      </c>
      <c r="F10" s="3">
        <v>1995</v>
      </c>
      <c r="G10" s="3">
        <v>10262</v>
      </c>
      <c r="H10" s="2">
        <v>8.8000000000000007</v>
      </c>
      <c r="I10" s="2">
        <v>8.09</v>
      </c>
      <c r="J10" s="2"/>
      <c r="K10" s="1">
        <f t="shared" si="1"/>
        <v>8.09</v>
      </c>
      <c r="L10">
        <f t="shared" si="2"/>
        <v>8.8000000000000007</v>
      </c>
      <c r="M10">
        <f t="shared" si="3"/>
        <v>8.09</v>
      </c>
      <c r="N10">
        <f t="shared" si="4"/>
        <v>8.09</v>
      </c>
      <c r="O10">
        <f t="shared" si="5"/>
        <v>16.89</v>
      </c>
      <c r="P10">
        <f t="shared" si="6"/>
        <v>4</v>
      </c>
      <c r="Q10">
        <f t="shared" si="7"/>
        <v>6</v>
      </c>
      <c r="R10">
        <f t="shared" si="8"/>
        <v>406</v>
      </c>
      <c r="S10">
        <f t="shared" si="9"/>
        <v>4</v>
      </c>
      <c r="T10">
        <f t="shared" si="11"/>
        <v>4010</v>
      </c>
      <c r="U10">
        <f t="shared" si="12"/>
        <v>4</v>
      </c>
    </row>
    <row r="11" spans="1:21" x14ac:dyDescent="0.25">
      <c r="A11">
        <f t="shared" si="10"/>
        <v>6</v>
      </c>
      <c r="B11" s="19">
        <f t="shared" si="0"/>
        <v>6</v>
      </c>
      <c r="C11" s="20">
        <v>135</v>
      </c>
      <c r="D11" s="38" t="s">
        <v>24</v>
      </c>
      <c r="E11" s="38" t="s">
        <v>13</v>
      </c>
      <c r="F11" s="21">
        <v>1994</v>
      </c>
      <c r="G11" s="21">
        <v>7332</v>
      </c>
      <c r="H11" s="22">
        <v>8.24</v>
      </c>
      <c r="I11" s="22">
        <v>8.1</v>
      </c>
      <c r="J11" s="22"/>
      <c r="K11" s="23">
        <f t="shared" si="1"/>
        <v>8.1</v>
      </c>
      <c r="L11">
        <f t="shared" si="2"/>
        <v>8.24</v>
      </c>
      <c r="M11">
        <f t="shared" si="3"/>
        <v>8.1</v>
      </c>
      <c r="N11">
        <f t="shared" si="4"/>
        <v>8.1</v>
      </c>
      <c r="O11">
        <f t="shared" si="5"/>
        <v>16.34</v>
      </c>
      <c r="P11">
        <f t="shared" si="6"/>
        <v>5</v>
      </c>
      <c r="Q11">
        <f t="shared" si="7"/>
        <v>5</v>
      </c>
      <c r="R11">
        <f t="shared" si="8"/>
        <v>505</v>
      </c>
      <c r="S11">
        <f t="shared" si="9"/>
        <v>6</v>
      </c>
      <c r="T11">
        <f t="shared" si="11"/>
        <v>6011</v>
      </c>
      <c r="U11">
        <f t="shared" si="12"/>
        <v>6</v>
      </c>
    </row>
    <row r="12" spans="1:21" x14ac:dyDescent="0.25">
      <c r="A12">
        <f t="shared" si="10"/>
        <v>8</v>
      </c>
      <c r="B12" s="19">
        <f t="shared" si="0"/>
        <v>8</v>
      </c>
      <c r="C12" s="20">
        <v>137</v>
      </c>
      <c r="D12" s="38" t="s">
        <v>25</v>
      </c>
      <c r="E12" s="38" t="s">
        <v>26</v>
      </c>
      <c r="F12" s="21">
        <v>1997</v>
      </c>
      <c r="G12" s="21">
        <v>13542</v>
      </c>
      <c r="H12" s="22">
        <v>8.6199999999999992</v>
      </c>
      <c r="I12" s="22">
        <v>8.65</v>
      </c>
      <c r="J12" s="22"/>
      <c r="K12" s="23">
        <f t="shared" si="1"/>
        <v>8.6199999999999992</v>
      </c>
      <c r="L12">
        <f t="shared" si="2"/>
        <v>8.6199999999999992</v>
      </c>
      <c r="M12">
        <f t="shared" si="3"/>
        <v>8.65</v>
      </c>
      <c r="N12">
        <f t="shared" si="4"/>
        <v>8.6199999999999992</v>
      </c>
      <c r="O12">
        <f t="shared" si="5"/>
        <v>17.27</v>
      </c>
      <c r="P12">
        <f t="shared" si="6"/>
        <v>8</v>
      </c>
      <c r="Q12">
        <f t="shared" si="7"/>
        <v>7</v>
      </c>
      <c r="R12">
        <f t="shared" si="8"/>
        <v>807</v>
      </c>
      <c r="S12">
        <f t="shared" si="9"/>
        <v>8</v>
      </c>
      <c r="T12">
        <f t="shared" si="11"/>
        <v>8012</v>
      </c>
      <c r="U12">
        <f t="shared" si="12"/>
        <v>8</v>
      </c>
    </row>
    <row r="13" spans="1:21" x14ac:dyDescent="0.25">
      <c r="A13">
        <f t="shared" si="10"/>
        <v>7</v>
      </c>
      <c r="B13" s="19">
        <f t="shared" si="0"/>
        <v>7</v>
      </c>
      <c r="C13" s="20">
        <v>138</v>
      </c>
      <c r="D13" s="38" t="s">
        <v>29</v>
      </c>
      <c r="E13" s="38" t="s">
        <v>12</v>
      </c>
      <c r="F13" s="21">
        <v>1995</v>
      </c>
      <c r="G13" s="21">
        <v>12272</v>
      </c>
      <c r="H13" s="22">
        <v>9.6999999999999993</v>
      </c>
      <c r="I13" s="22">
        <v>8.43</v>
      </c>
      <c r="J13" s="22"/>
      <c r="K13" s="23">
        <f t="shared" si="1"/>
        <v>8.43</v>
      </c>
      <c r="L13">
        <f t="shared" si="2"/>
        <v>9.6999999999999993</v>
      </c>
      <c r="M13">
        <f t="shared" si="3"/>
        <v>8.43</v>
      </c>
      <c r="N13">
        <f t="shared" si="4"/>
        <v>8.43</v>
      </c>
      <c r="O13">
        <f t="shared" si="5"/>
        <v>18.13</v>
      </c>
      <c r="P13">
        <f t="shared" si="6"/>
        <v>7</v>
      </c>
      <c r="Q13">
        <f t="shared" si="7"/>
        <v>9</v>
      </c>
      <c r="R13">
        <f t="shared" si="8"/>
        <v>709</v>
      </c>
      <c r="S13">
        <f t="shared" si="9"/>
        <v>7</v>
      </c>
      <c r="T13">
        <f t="shared" si="11"/>
        <v>7013</v>
      </c>
      <c r="U13">
        <f t="shared" si="12"/>
        <v>7</v>
      </c>
    </row>
    <row r="14" spans="1:21" x14ac:dyDescent="0.25">
      <c r="A14">
        <f t="shared" si="10"/>
        <v>11</v>
      </c>
      <c r="B14" s="19">
        <f t="shared" si="0"/>
        <v>11</v>
      </c>
      <c r="C14" s="20">
        <v>139</v>
      </c>
      <c r="D14" s="38" t="s">
        <v>27</v>
      </c>
      <c r="E14" s="38" t="s">
        <v>12</v>
      </c>
      <c r="F14" s="21">
        <v>1999</v>
      </c>
      <c r="G14" s="21">
        <v>41742</v>
      </c>
      <c r="H14" s="22">
        <v>14.38</v>
      </c>
      <c r="I14" s="22">
        <v>12.99</v>
      </c>
      <c r="J14" s="22"/>
      <c r="K14" s="23">
        <f t="shared" si="1"/>
        <v>12.99</v>
      </c>
      <c r="L14">
        <f t="shared" si="2"/>
        <v>14.38</v>
      </c>
      <c r="M14">
        <f t="shared" si="3"/>
        <v>12.99</v>
      </c>
      <c r="N14">
        <f t="shared" si="4"/>
        <v>12.99</v>
      </c>
      <c r="O14">
        <f t="shared" si="5"/>
        <v>27.37</v>
      </c>
      <c r="P14">
        <f t="shared" si="6"/>
        <v>11</v>
      </c>
      <c r="Q14">
        <f t="shared" si="7"/>
        <v>11</v>
      </c>
      <c r="R14">
        <f t="shared" si="8"/>
        <v>1111</v>
      </c>
      <c r="S14">
        <f t="shared" si="9"/>
        <v>11</v>
      </c>
      <c r="T14">
        <f t="shared" si="11"/>
        <v>11014</v>
      </c>
      <c r="U14">
        <f t="shared" si="12"/>
        <v>11</v>
      </c>
    </row>
    <row r="15" spans="1:21" x14ac:dyDescent="0.25">
      <c r="A15">
        <f t="shared" si="10"/>
        <v>1</v>
      </c>
      <c r="B15" s="5">
        <f t="shared" si="0"/>
        <v>1</v>
      </c>
      <c r="C15" s="4">
        <v>140</v>
      </c>
      <c r="D15" s="37" t="s">
        <v>28</v>
      </c>
      <c r="E15" s="37" t="s">
        <v>10</v>
      </c>
      <c r="F15" s="3">
        <v>1994</v>
      </c>
      <c r="G15" s="3">
        <v>9652</v>
      </c>
      <c r="H15" s="2">
        <v>7.95</v>
      </c>
      <c r="I15" s="2">
        <v>8.01</v>
      </c>
      <c r="J15" s="2"/>
      <c r="K15" s="1">
        <f t="shared" si="1"/>
        <v>7.95</v>
      </c>
      <c r="L15">
        <f t="shared" si="2"/>
        <v>7.95</v>
      </c>
      <c r="M15">
        <f t="shared" si="3"/>
        <v>8.01</v>
      </c>
      <c r="N15">
        <f t="shared" si="4"/>
        <v>7.95</v>
      </c>
      <c r="O15">
        <f t="shared" si="5"/>
        <v>15.96</v>
      </c>
      <c r="P15">
        <f t="shared" si="6"/>
        <v>1</v>
      </c>
      <c r="Q15">
        <f t="shared" si="7"/>
        <v>1</v>
      </c>
      <c r="R15">
        <f t="shared" si="8"/>
        <v>101</v>
      </c>
      <c r="S15">
        <f t="shared" si="9"/>
        <v>1</v>
      </c>
      <c r="T15">
        <f t="shared" si="11"/>
        <v>1015</v>
      </c>
      <c r="U15">
        <f t="shared" si="12"/>
        <v>1</v>
      </c>
    </row>
    <row r="16" spans="1:21" x14ac:dyDescent="0.25">
      <c r="A16">
        <f t="shared" si="10"/>
        <v>5</v>
      </c>
      <c r="B16" s="5">
        <f t="shared" si="0"/>
        <v>5</v>
      </c>
      <c r="C16" s="4">
        <v>141</v>
      </c>
      <c r="D16" s="37" t="s">
        <v>30</v>
      </c>
      <c r="E16" s="37" t="s">
        <v>31</v>
      </c>
      <c r="F16" s="3">
        <v>1996</v>
      </c>
      <c r="G16" s="3">
        <v>7462</v>
      </c>
      <c r="H16" s="2">
        <v>8.1</v>
      </c>
      <c r="I16" s="2">
        <v>8.1300000000000008</v>
      </c>
      <c r="J16" s="2"/>
      <c r="K16" s="1">
        <f t="shared" si="1"/>
        <v>8.1</v>
      </c>
      <c r="L16">
        <f t="shared" si="2"/>
        <v>8.1</v>
      </c>
      <c r="M16">
        <f t="shared" si="3"/>
        <v>8.1300000000000008</v>
      </c>
      <c r="N16">
        <f t="shared" si="4"/>
        <v>8.1</v>
      </c>
      <c r="O16">
        <f t="shared" si="5"/>
        <v>16.23</v>
      </c>
      <c r="P16">
        <f t="shared" si="6"/>
        <v>5</v>
      </c>
      <c r="Q16">
        <f t="shared" si="7"/>
        <v>3</v>
      </c>
      <c r="R16">
        <f t="shared" si="8"/>
        <v>503</v>
      </c>
      <c r="S16">
        <f t="shared" si="9"/>
        <v>5</v>
      </c>
      <c r="T16">
        <f t="shared" si="11"/>
        <v>5016</v>
      </c>
      <c r="U16">
        <f t="shared" si="12"/>
        <v>5</v>
      </c>
    </row>
    <row r="17" spans="1:21" x14ac:dyDescent="0.25">
      <c r="A17">
        <f t="shared" si="10"/>
        <v>3</v>
      </c>
      <c r="B17" s="5">
        <f t="shared" si="0"/>
        <v>3</v>
      </c>
      <c r="C17" s="4">
        <v>142</v>
      </c>
      <c r="D17" s="37" t="s">
        <v>32</v>
      </c>
      <c r="E17" s="37" t="s">
        <v>33</v>
      </c>
      <c r="F17" s="3">
        <v>1996</v>
      </c>
      <c r="G17" s="3">
        <v>13732</v>
      </c>
      <c r="H17" s="2">
        <v>8.0399999999999991</v>
      </c>
      <c r="I17" s="2">
        <v>8.2200000000000006</v>
      </c>
      <c r="J17" s="2"/>
      <c r="K17" s="1">
        <f t="shared" si="1"/>
        <v>8.0399999999999991</v>
      </c>
      <c r="L17">
        <f t="shared" si="2"/>
        <v>8.0399999999999991</v>
      </c>
      <c r="M17">
        <f t="shared" si="3"/>
        <v>8.2200000000000006</v>
      </c>
      <c r="N17">
        <f t="shared" si="4"/>
        <v>8.0399999999999991</v>
      </c>
      <c r="O17">
        <f t="shared" si="5"/>
        <v>16.259999999999998</v>
      </c>
      <c r="P17">
        <f t="shared" si="6"/>
        <v>3</v>
      </c>
      <c r="Q17">
        <f t="shared" si="7"/>
        <v>4</v>
      </c>
      <c r="R17">
        <f t="shared" si="8"/>
        <v>304</v>
      </c>
      <c r="S17">
        <f t="shared" si="9"/>
        <v>3</v>
      </c>
      <c r="T17">
        <f t="shared" si="11"/>
        <v>3017</v>
      </c>
      <c r="U17">
        <f t="shared" si="12"/>
        <v>3</v>
      </c>
    </row>
    <row r="18" spans="1:21" x14ac:dyDescent="0.25">
      <c r="A18">
        <f t="shared" si="10"/>
        <v>12</v>
      </c>
      <c r="B18" s="5" t="str">
        <f t="shared" si="0"/>
        <v/>
      </c>
      <c r="C18" s="4"/>
      <c r="D18" s="37"/>
      <c r="E18" s="37"/>
      <c r="F18" s="3"/>
      <c r="G18" s="3"/>
      <c r="H18" s="2"/>
      <c r="I18" s="2"/>
      <c r="J18" s="2"/>
      <c r="K18" s="1" t="str">
        <f t="shared" si="1"/>
        <v/>
      </c>
      <c r="L18">
        <f t="shared" si="2"/>
        <v>9999</v>
      </c>
      <c r="M18">
        <f t="shared" si="3"/>
        <v>9999</v>
      </c>
      <c r="N18">
        <f t="shared" si="4"/>
        <v>9999</v>
      </c>
      <c r="O18">
        <f t="shared" si="5"/>
        <v>19998</v>
      </c>
      <c r="P18">
        <f t="shared" si="6"/>
        <v>12</v>
      </c>
      <c r="Q18">
        <f t="shared" si="7"/>
        <v>12</v>
      </c>
      <c r="R18">
        <f t="shared" si="8"/>
        <v>1212</v>
      </c>
      <c r="S18">
        <f t="shared" si="9"/>
        <v>12</v>
      </c>
      <c r="T18">
        <f t="shared" si="11"/>
        <v>12018</v>
      </c>
      <c r="U18">
        <f t="shared" si="12"/>
        <v>12</v>
      </c>
    </row>
    <row r="19" spans="1:21" x14ac:dyDescent="0.25">
      <c r="A19">
        <f t="shared" si="10"/>
        <v>13</v>
      </c>
      <c r="B19" s="19" t="str">
        <f t="shared" si="0"/>
        <v/>
      </c>
      <c r="C19" s="20"/>
      <c r="D19" s="38"/>
      <c r="E19" s="38"/>
      <c r="F19" s="21"/>
      <c r="G19" s="21"/>
      <c r="H19" s="22"/>
      <c r="I19" s="22"/>
      <c r="J19" s="22"/>
      <c r="K19" s="23" t="str">
        <f t="shared" si="1"/>
        <v/>
      </c>
      <c r="L19">
        <f t="shared" si="2"/>
        <v>9999</v>
      </c>
      <c r="M19">
        <f t="shared" si="3"/>
        <v>9999</v>
      </c>
      <c r="N19">
        <f t="shared" si="4"/>
        <v>9999</v>
      </c>
      <c r="O19">
        <f t="shared" si="5"/>
        <v>19998</v>
      </c>
      <c r="P19">
        <f t="shared" si="6"/>
        <v>12</v>
      </c>
      <c r="Q19">
        <f t="shared" si="7"/>
        <v>12</v>
      </c>
      <c r="R19">
        <f t="shared" si="8"/>
        <v>1212</v>
      </c>
      <c r="S19">
        <f t="shared" si="9"/>
        <v>12</v>
      </c>
      <c r="T19">
        <f t="shared" si="11"/>
        <v>12019</v>
      </c>
      <c r="U19">
        <f t="shared" si="12"/>
        <v>13</v>
      </c>
    </row>
    <row r="20" spans="1:21" x14ac:dyDescent="0.25">
      <c r="A20">
        <f t="shared" si="10"/>
        <v>14</v>
      </c>
      <c r="B20" s="19" t="str">
        <f t="shared" si="0"/>
        <v/>
      </c>
      <c r="C20" s="20"/>
      <c r="D20" s="38"/>
      <c r="E20" s="38"/>
      <c r="F20" s="21"/>
      <c r="G20" s="21"/>
      <c r="H20" s="22"/>
      <c r="I20" s="22"/>
      <c r="J20" s="22"/>
      <c r="K20" s="23" t="str">
        <f t="shared" si="1"/>
        <v/>
      </c>
      <c r="L20">
        <f t="shared" si="2"/>
        <v>9999</v>
      </c>
      <c r="M20">
        <f t="shared" si="3"/>
        <v>9999</v>
      </c>
      <c r="N20">
        <f t="shared" si="4"/>
        <v>9999</v>
      </c>
      <c r="O20">
        <f t="shared" si="5"/>
        <v>19998</v>
      </c>
      <c r="P20">
        <f t="shared" si="6"/>
        <v>12</v>
      </c>
      <c r="Q20">
        <f t="shared" si="7"/>
        <v>12</v>
      </c>
      <c r="R20">
        <f t="shared" si="8"/>
        <v>1212</v>
      </c>
      <c r="S20">
        <f t="shared" si="9"/>
        <v>12</v>
      </c>
      <c r="T20">
        <f t="shared" si="11"/>
        <v>12020</v>
      </c>
      <c r="U20">
        <f t="shared" si="12"/>
        <v>14</v>
      </c>
    </row>
    <row r="21" spans="1:21" x14ac:dyDescent="0.25">
      <c r="A21">
        <f t="shared" si="10"/>
        <v>15</v>
      </c>
      <c r="B21" s="19" t="str">
        <f t="shared" si="0"/>
        <v/>
      </c>
      <c r="C21" s="20"/>
      <c r="D21" s="38"/>
      <c r="E21" s="38"/>
      <c r="F21" s="21"/>
      <c r="G21" s="21"/>
      <c r="H21" s="22"/>
      <c r="I21" s="22"/>
      <c r="J21" s="22"/>
      <c r="K21" s="23" t="str">
        <f t="shared" si="1"/>
        <v/>
      </c>
      <c r="L21">
        <f t="shared" si="2"/>
        <v>9999</v>
      </c>
      <c r="M21">
        <f t="shared" si="3"/>
        <v>9999</v>
      </c>
      <c r="N21">
        <f t="shared" si="4"/>
        <v>9999</v>
      </c>
      <c r="O21">
        <f t="shared" si="5"/>
        <v>19998</v>
      </c>
      <c r="P21">
        <f t="shared" si="6"/>
        <v>12</v>
      </c>
      <c r="Q21">
        <f t="shared" si="7"/>
        <v>12</v>
      </c>
      <c r="R21">
        <f t="shared" si="8"/>
        <v>1212</v>
      </c>
      <c r="S21">
        <f t="shared" si="9"/>
        <v>12</v>
      </c>
      <c r="T21">
        <f t="shared" si="11"/>
        <v>12021</v>
      </c>
      <c r="U21">
        <f t="shared" si="12"/>
        <v>15</v>
      </c>
    </row>
    <row r="22" spans="1:21" x14ac:dyDescent="0.25">
      <c r="A22">
        <f t="shared" si="10"/>
        <v>16</v>
      </c>
      <c r="B22" s="19" t="str">
        <f t="shared" si="0"/>
        <v/>
      </c>
      <c r="C22" s="20"/>
      <c r="D22" s="38"/>
      <c r="E22" s="38"/>
      <c r="F22" s="21"/>
      <c r="G22" s="21"/>
      <c r="H22" s="22"/>
      <c r="I22" s="22"/>
      <c r="J22" s="22"/>
      <c r="K22" s="23" t="str">
        <f t="shared" si="1"/>
        <v/>
      </c>
      <c r="L22">
        <f t="shared" si="2"/>
        <v>9999</v>
      </c>
      <c r="M22">
        <f t="shared" si="3"/>
        <v>9999</v>
      </c>
      <c r="N22">
        <f t="shared" si="4"/>
        <v>9999</v>
      </c>
      <c r="O22">
        <f t="shared" si="5"/>
        <v>19998</v>
      </c>
      <c r="P22">
        <f t="shared" si="6"/>
        <v>12</v>
      </c>
      <c r="Q22">
        <f t="shared" si="7"/>
        <v>12</v>
      </c>
      <c r="R22">
        <f t="shared" si="8"/>
        <v>1212</v>
      </c>
      <c r="S22">
        <f t="shared" si="9"/>
        <v>12</v>
      </c>
      <c r="T22">
        <f t="shared" si="11"/>
        <v>12022</v>
      </c>
      <c r="U22">
        <f t="shared" si="12"/>
        <v>16</v>
      </c>
    </row>
    <row r="23" spans="1:21" x14ac:dyDescent="0.25">
      <c r="A23">
        <f t="shared" si="10"/>
        <v>17</v>
      </c>
      <c r="B23" s="5" t="str">
        <f t="shared" si="0"/>
        <v/>
      </c>
      <c r="C23" s="4"/>
      <c r="D23" s="37"/>
      <c r="E23" s="37"/>
      <c r="F23" s="3"/>
      <c r="G23" s="3"/>
      <c r="H23" s="2"/>
      <c r="I23" s="2"/>
      <c r="J23" s="2"/>
      <c r="K23" s="1" t="str">
        <f t="shared" si="1"/>
        <v/>
      </c>
      <c r="L23">
        <f t="shared" si="2"/>
        <v>9999</v>
      </c>
      <c r="M23">
        <f t="shared" si="3"/>
        <v>9999</v>
      </c>
      <c r="N23">
        <f t="shared" si="4"/>
        <v>9999</v>
      </c>
      <c r="O23">
        <f t="shared" si="5"/>
        <v>19998</v>
      </c>
      <c r="P23">
        <f t="shared" si="6"/>
        <v>12</v>
      </c>
      <c r="Q23">
        <f t="shared" si="7"/>
        <v>12</v>
      </c>
      <c r="R23">
        <f t="shared" si="8"/>
        <v>1212</v>
      </c>
      <c r="S23">
        <f t="shared" si="9"/>
        <v>12</v>
      </c>
      <c r="T23">
        <f t="shared" si="11"/>
        <v>12023</v>
      </c>
      <c r="U23">
        <f t="shared" si="12"/>
        <v>17</v>
      </c>
    </row>
    <row r="24" spans="1:21" x14ac:dyDescent="0.25">
      <c r="A24">
        <f t="shared" si="10"/>
        <v>18</v>
      </c>
      <c r="B24" s="5" t="str">
        <f t="shared" si="0"/>
        <v/>
      </c>
      <c r="C24" s="4"/>
      <c r="D24" s="37"/>
      <c r="E24" s="37"/>
      <c r="F24" s="3"/>
      <c r="G24" s="3"/>
      <c r="H24" s="2"/>
      <c r="I24" s="2"/>
      <c r="J24" s="2"/>
      <c r="K24" s="1" t="str">
        <f t="shared" si="1"/>
        <v/>
      </c>
      <c r="L24">
        <f t="shared" si="2"/>
        <v>9999</v>
      </c>
      <c r="M24">
        <f t="shared" si="3"/>
        <v>9999</v>
      </c>
      <c r="N24">
        <f t="shared" si="4"/>
        <v>9999</v>
      </c>
      <c r="O24">
        <f t="shared" si="5"/>
        <v>19998</v>
      </c>
      <c r="P24">
        <f t="shared" si="6"/>
        <v>12</v>
      </c>
      <c r="Q24">
        <f t="shared" si="7"/>
        <v>12</v>
      </c>
      <c r="R24">
        <f t="shared" si="8"/>
        <v>1212</v>
      </c>
      <c r="S24">
        <f t="shared" si="9"/>
        <v>12</v>
      </c>
      <c r="T24">
        <f t="shared" si="11"/>
        <v>12024</v>
      </c>
      <c r="U24">
        <f t="shared" si="12"/>
        <v>18</v>
      </c>
    </row>
    <row r="25" spans="1:21" x14ac:dyDescent="0.25">
      <c r="A25">
        <f t="shared" si="10"/>
        <v>19</v>
      </c>
      <c r="B25" s="5" t="str">
        <f t="shared" si="0"/>
        <v/>
      </c>
      <c r="C25" s="4"/>
      <c r="D25" s="37"/>
      <c r="E25" s="37"/>
      <c r="F25" s="3"/>
      <c r="G25" s="3"/>
      <c r="H25" s="2"/>
      <c r="I25" s="2"/>
      <c r="J25" s="2"/>
      <c r="K25" s="1" t="str">
        <f t="shared" si="1"/>
        <v/>
      </c>
      <c r="L25">
        <f t="shared" si="2"/>
        <v>9999</v>
      </c>
      <c r="M25">
        <f t="shared" si="3"/>
        <v>9999</v>
      </c>
      <c r="N25">
        <f t="shared" si="4"/>
        <v>9999</v>
      </c>
      <c r="O25">
        <f t="shared" si="5"/>
        <v>19998</v>
      </c>
      <c r="P25">
        <f t="shared" si="6"/>
        <v>12</v>
      </c>
      <c r="Q25">
        <f t="shared" si="7"/>
        <v>12</v>
      </c>
      <c r="R25">
        <f t="shared" si="8"/>
        <v>1212</v>
      </c>
      <c r="S25">
        <f t="shared" si="9"/>
        <v>12</v>
      </c>
      <c r="T25">
        <f t="shared" si="11"/>
        <v>12025</v>
      </c>
      <c r="U25">
        <f t="shared" si="12"/>
        <v>19</v>
      </c>
    </row>
    <row r="26" spans="1:21" x14ac:dyDescent="0.25">
      <c r="A26">
        <f t="shared" si="10"/>
        <v>20</v>
      </c>
      <c r="B26" s="5" t="str">
        <f t="shared" si="0"/>
        <v/>
      </c>
      <c r="C26" s="4"/>
      <c r="D26" s="37"/>
      <c r="E26" s="37"/>
      <c r="F26" s="3"/>
      <c r="G26" s="3"/>
      <c r="H26" s="2"/>
      <c r="I26" s="2"/>
      <c r="J26" s="2"/>
      <c r="K26" s="1" t="str">
        <f t="shared" si="1"/>
        <v/>
      </c>
      <c r="L26">
        <f t="shared" si="2"/>
        <v>9999</v>
      </c>
      <c r="M26">
        <f t="shared" si="3"/>
        <v>9999</v>
      </c>
      <c r="N26">
        <f t="shared" si="4"/>
        <v>9999</v>
      </c>
      <c r="O26">
        <f t="shared" si="5"/>
        <v>19998</v>
      </c>
      <c r="P26">
        <f t="shared" si="6"/>
        <v>12</v>
      </c>
      <c r="Q26">
        <f t="shared" si="7"/>
        <v>12</v>
      </c>
      <c r="R26">
        <f t="shared" si="8"/>
        <v>1212</v>
      </c>
      <c r="S26">
        <f t="shared" si="9"/>
        <v>12</v>
      </c>
      <c r="T26">
        <f t="shared" si="11"/>
        <v>12026</v>
      </c>
      <c r="U26">
        <f t="shared" si="12"/>
        <v>20</v>
      </c>
    </row>
    <row r="27" spans="1:21" x14ac:dyDescent="0.25">
      <c r="A27">
        <f t="shared" si="10"/>
        <v>21</v>
      </c>
      <c r="B27" s="19" t="str">
        <f t="shared" si="0"/>
        <v/>
      </c>
      <c r="C27" s="20"/>
      <c r="D27" s="38"/>
      <c r="E27" s="38"/>
      <c r="F27" s="21"/>
      <c r="G27" s="21"/>
      <c r="H27" s="22"/>
      <c r="I27" s="22"/>
      <c r="J27" s="22"/>
      <c r="K27" s="23" t="str">
        <f t="shared" si="1"/>
        <v/>
      </c>
      <c r="L27">
        <f t="shared" si="2"/>
        <v>9999</v>
      </c>
      <c r="M27">
        <f t="shared" si="3"/>
        <v>9999</v>
      </c>
      <c r="N27">
        <f t="shared" si="4"/>
        <v>9999</v>
      </c>
      <c r="O27">
        <f t="shared" si="5"/>
        <v>19998</v>
      </c>
      <c r="P27">
        <f t="shared" si="6"/>
        <v>12</v>
      </c>
      <c r="Q27">
        <f t="shared" si="7"/>
        <v>12</v>
      </c>
      <c r="R27">
        <f t="shared" si="8"/>
        <v>1212</v>
      </c>
      <c r="S27">
        <f t="shared" si="9"/>
        <v>12</v>
      </c>
      <c r="T27">
        <f t="shared" si="11"/>
        <v>12027</v>
      </c>
      <c r="U27">
        <f t="shared" si="12"/>
        <v>21</v>
      </c>
    </row>
    <row r="28" spans="1:21" x14ac:dyDescent="0.25">
      <c r="A28">
        <f t="shared" si="10"/>
        <v>22</v>
      </c>
      <c r="B28" s="19" t="str">
        <f t="shared" ref="B28:B42" si="13">IF(C28="","",S28)</f>
        <v/>
      </c>
      <c r="C28" s="20"/>
      <c r="D28" s="38"/>
      <c r="E28" s="38"/>
      <c r="F28" s="21"/>
      <c r="G28" s="21"/>
      <c r="H28" s="22"/>
      <c r="I28" s="22"/>
      <c r="J28" s="22"/>
      <c r="K28" s="23" t="str">
        <f t="shared" ref="K28:K42" si="14">IF(C28="","",IF(AND(H28="",I28=""),"DNS",IF(OR(I28="",I28="DNS"),H28,IF(H28="NP",I28,IF(I28="NP",H28,MIN(H28:I28))))))</f>
        <v/>
      </c>
      <c r="L28">
        <f t="shared" si="2"/>
        <v>9999</v>
      </c>
      <c r="M28">
        <f t="shared" si="3"/>
        <v>9999</v>
      </c>
      <c r="N28">
        <f t="shared" si="4"/>
        <v>9999</v>
      </c>
      <c r="O28">
        <f t="shared" si="5"/>
        <v>19998</v>
      </c>
      <c r="P28">
        <f t="shared" si="6"/>
        <v>12</v>
      </c>
      <c r="Q28">
        <f t="shared" si="7"/>
        <v>12</v>
      </c>
      <c r="R28">
        <f t="shared" si="8"/>
        <v>1212</v>
      </c>
      <c r="S28">
        <f t="shared" si="9"/>
        <v>12</v>
      </c>
      <c r="T28">
        <f t="shared" si="11"/>
        <v>12028</v>
      </c>
      <c r="U28">
        <f t="shared" si="12"/>
        <v>22</v>
      </c>
    </row>
    <row r="29" spans="1:21" x14ac:dyDescent="0.25">
      <c r="A29">
        <f t="shared" si="10"/>
        <v>23</v>
      </c>
      <c r="B29" s="19" t="str">
        <f t="shared" si="13"/>
        <v/>
      </c>
      <c r="C29" s="20"/>
      <c r="D29" s="38"/>
      <c r="E29" s="38"/>
      <c r="F29" s="21"/>
      <c r="G29" s="21"/>
      <c r="H29" s="22"/>
      <c r="I29" s="22"/>
      <c r="J29" s="22"/>
      <c r="K29" s="23" t="str">
        <f t="shared" si="14"/>
        <v/>
      </c>
      <c r="L29">
        <f t="shared" si="2"/>
        <v>9999</v>
      </c>
      <c r="M29">
        <f t="shared" si="3"/>
        <v>9999</v>
      </c>
      <c r="N29">
        <f t="shared" si="4"/>
        <v>9999</v>
      </c>
      <c r="O29">
        <f t="shared" si="5"/>
        <v>19998</v>
      </c>
      <c r="P29">
        <f t="shared" si="6"/>
        <v>12</v>
      </c>
      <c r="Q29">
        <f t="shared" si="7"/>
        <v>12</v>
      </c>
      <c r="R29">
        <f t="shared" si="8"/>
        <v>1212</v>
      </c>
      <c r="S29">
        <f t="shared" si="9"/>
        <v>12</v>
      </c>
      <c r="T29">
        <f t="shared" si="11"/>
        <v>12029</v>
      </c>
      <c r="U29">
        <f t="shared" si="12"/>
        <v>23</v>
      </c>
    </row>
    <row r="30" spans="1:21" x14ac:dyDescent="0.25">
      <c r="A30">
        <f t="shared" si="10"/>
        <v>24</v>
      </c>
      <c r="B30" s="19" t="str">
        <f t="shared" si="13"/>
        <v/>
      </c>
      <c r="C30" s="20"/>
      <c r="D30" s="38"/>
      <c r="E30" s="38"/>
      <c r="F30" s="21"/>
      <c r="G30" s="21"/>
      <c r="H30" s="22"/>
      <c r="I30" s="22"/>
      <c r="J30" s="22"/>
      <c r="K30" s="23" t="str">
        <f t="shared" si="14"/>
        <v/>
      </c>
      <c r="L30">
        <f t="shared" si="2"/>
        <v>9999</v>
      </c>
      <c r="M30">
        <f t="shared" si="3"/>
        <v>9999</v>
      </c>
      <c r="N30">
        <f t="shared" si="4"/>
        <v>9999</v>
      </c>
      <c r="O30">
        <f t="shared" si="5"/>
        <v>19998</v>
      </c>
      <c r="P30">
        <f t="shared" si="6"/>
        <v>12</v>
      </c>
      <c r="Q30">
        <f t="shared" si="7"/>
        <v>12</v>
      </c>
      <c r="R30">
        <f t="shared" si="8"/>
        <v>1212</v>
      </c>
      <c r="S30">
        <f t="shared" si="9"/>
        <v>12</v>
      </c>
      <c r="T30">
        <f t="shared" si="11"/>
        <v>12030</v>
      </c>
      <c r="U30">
        <f t="shared" si="12"/>
        <v>24</v>
      </c>
    </row>
    <row r="31" spans="1:21" x14ac:dyDescent="0.25">
      <c r="A31">
        <f t="shared" si="10"/>
        <v>25</v>
      </c>
      <c r="B31" s="5" t="str">
        <f t="shared" si="13"/>
        <v/>
      </c>
      <c r="C31" s="4"/>
      <c r="D31" s="37"/>
      <c r="E31" s="37"/>
      <c r="F31" s="3"/>
      <c r="G31" s="3"/>
      <c r="H31" s="2"/>
      <c r="I31" s="2"/>
      <c r="J31" s="2"/>
      <c r="K31" s="1" t="str">
        <f t="shared" si="14"/>
        <v/>
      </c>
      <c r="L31">
        <f t="shared" si="2"/>
        <v>9999</v>
      </c>
      <c r="M31">
        <f t="shared" si="3"/>
        <v>9999</v>
      </c>
      <c r="N31">
        <f t="shared" si="4"/>
        <v>9999</v>
      </c>
      <c r="O31">
        <f t="shared" si="5"/>
        <v>19998</v>
      </c>
      <c r="P31">
        <f t="shared" si="6"/>
        <v>12</v>
      </c>
      <c r="Q31">
        <f t="shared" si="7"/>
        <v>12</v>
      </c>
      <c r="R31">
        <f t="shared" si="8"/>
        <v>1212</v>
      </c>
      <c r="S31">
        <f t="shared" si="9"/>
        <v>12</v>
      </c>
      <c r="T31">
        <f t="shared" si="11"/>
        <v>12031</v>
      </c>
      <c r="U31">
        <f t="shared" si="12"/>
        <v>25</v>
      </c>
    </row>
    <row r="32" spans="1:21" x14ac:dyDescent="0.25">
      <c r="A32">
        <f t="shared" si="10"/>
        <v>26</v>
      </c>
      <c r="B32" s="5" t="str">
        <f t="shared" si="13"/>
        <v/>
      </c>
      <c r="C32" s="4"/>
      <c r="D32" s="37"/>
      <c r="E32" s="37"/>
      <c r="F32" s="3"/>
      <c r="G32" s="3"/>
      <c r="H32" s="2"/>
      <c r="I32" s="2"/>
      <c r="J32" s="2"/>
      <c r="K32" s="1" t="str">
        <f t="shared" si="14"/>
        <v/>
      </c>
      <c r="L32">
        <f t="shared" si="2"/>
        <v>9999</v>
      </c>
      <c r="M32">
        <f t="shared" si="3"/>
        <v>9999</v>
      </c>
      <c r="N32">
        <f t="shared" si="4"/>
        <v>9999</v>
      </c>
      <c r="O32">
        <f t="shared" si="5"/>
        <v>19998</v>
      </c>
      <c r="P32">
        <f t="shared" si="6"/>
        <v>12</v>
      </c>
      <c r="Q32">
        <f t="shared" si="7"/>
        <v>12</v>
      </c>
      <c r="R32">
        <f t="shared" si="8"/>
        <v>1212</v>
      </c>
      <c r="S32">
        <f t="shared" si="9"/>
        <v>12</v>
      </c>
      <c r="T32">
        <f t="shared" si="11"/>
        <v>12032</v>
      </c>
      <c r="U32">
        <f t="shared" si="12"/>
        <v>26</v>
      </c>
    </row>
    <row r="33" spans="1:21" x14ac:dyDescent="0.25">
      <c r="A33">
        <f t="shared" si="10"/>
        <v>27</v>
      </c>
      <c r="B33" s="5" t="str">
        <f t="shared" si="13"/>
        <v/>
      </c>
      <c r="C33" s="4"/>
      <c r="D33" s="37"/>
      <c r="E33" s="37"/>
      <c r="F33" s="3"/>
      <c r="G33" s="3"/>
      <c r="H33" s="2"/>
      <c r="I33" s="2"/>
      <c r="J33" s="2"/>
      <c r="K33" s="1" t="str">
        <f t="shared" si="14"/>
        <v/>
      </c>
      <c r="L33">
        <f t="shared" si="2"/>
        <v>9999</v>
      </c>
      <c r="M33">
        <f t="shared" si="3"/>
        <v>9999</v>
      </c>
      <c r="N33">
        <f t="shared" si="4"/>
        <v>9999</v>
      </c>
      <c r="O33">
        <f t="shared" si="5"/>
        <v>19998</v>
      </c>
      <c r="P33">
        <f t="shared" si="6"/>
        <v>12</v>
      </c>
      <c r="Q33">
        <f t="shared" si="7"/>
        <v>12</v>
      </c>
      <c r="R33">
        <f t="shared" si="8"/>
        <v>1212</v>
      </c>
      <c r="S33">
        <f t="shared" si="9"/>
        <v>12</v>
      </c>
      <c r="T33">
        <f t="shared" si="11"/>
        <v>12033</v>
      </c>
      <c r="U33">
        <f t="shared" si="12"/>
        <v>27</v>
      </c>
    </row>
    <row r="34" spans="1:21" x14ac:dyDescent="0.25">
      <c r="A34">
        <f t="shared" si="10"/>
        <v>28</v>
      </c>
      <c r="B34" s="5" t="str">
        <f t="shared" si="13"/>
        <v/>
      </c>
      <c r="C34" s="4"/>
      <c r="D34" s="37"/>
      <c r="E34" s="37"/>
      <c r="F34" s="3"/>
      <c r="G34" s="3"/>
      <c r="H34" s="2"/>
      <c r="I34" s="2"/>
      <c r="J34" s="2"/>
      <c r="K34" s="1" t="str">
        <f t="shared" si="14"/>
        <v/>
      </c>
      <c r="L34">
        <f t="shared" si="2"/>
        <v>9999</v>
      </c>
      <c r="M34">
        <f t="shared" si="3"/>
        <v>9999</v>
      </c>
      <c r="N34">
        <f t="shared" si="4"/>
        <v>9999</v>
      </c>
      <c r="O34">
        <f t="shared" si="5"/>
        <v>19998</v>
      </c>
      <c r="P34">
        <f t="shared" si="6"/>
        <v>12</v>
      </c>
      <c r="Q34">
        <f t="shared" si="7"/>
        <v>12</v>
      </c>
      <c r="R34">
        <f t="shared" si="8"/>
        <v>1212</v>
      </c>
      <c r="S34">
        <f t="shared" si="9"/>
        <v>12</v>
      </c>
      <c r="T34">
        <f t="shared" si="11"/>
        <v>12034</v>
      </c>
      <c r="U34">
        <f t="shared" si="12"/>
        <v>28</v>
      </c>
    </row>
    <row r="35" spans="1:21" x14ac:dyDescent="0.25">
      <c r="A35">
        <f t="shared" si="10"/>
        <v>29</v>
      </c>
      <c r="B35" s="19" t="str">
        <f t="shared" si="13"/>
        <v/>
      </c>
      <c r="C35" s="20"/>
      <c r="D35" s="38"/>
      <c r="E35" s="38"/>
      <c r="F35" s="21"/>
      <c r="G35" s="21"/>
      <c r="H35" s="22"/>
      <c r="I35" s="22"/>
      <c r="J35" s="22"/>
      <c r="K35" s="23" t="str">
        <f t="shared" si="14"/>
        <v/>
      </c>
      <c r="L35">
        <f t="shared" si="2"/>
        <v>9999</v>
      </c>
      <c r="M35">
        <f t="shared" si="3"/>
        <v>9999</v>
      </c>
      <c r="N35">
        <f t="shared" si="4"/>
        <v>9999</v>
      </c>
      <c r="O35">
        <f t="shared" si="5"/>
        <v>19998</v>
      </c>
      <c r="P35">
        <f t="shared" si="6"/>
        <v>12</v>
      </c>
      <c r="Q35">
        <f t="shared" si="7"/>
        <v>12</v>
      </c>
      <c r="R35">
        <f t="shared" si="8"/>
        <v>1212</v>
      </c>
      <c r="S35">
        <f t="shared" si="9"/>
        <v>12</v>
      </c>
      <c r="T35">
        <f t="shared" si="11"/>
        <v>12035</v>
      </c>
      <c r="U35">
        <f t="shared" si="12"/>
        <v>29</v>
      </c>
    </row>
    <row r="36" spans="1:21" x14ac:dyDescent="0.25">
      <c r="A36">
        <f t="shared" si="10"/>
        <v>30</v>
      </c>
      <c r="B36" s="19" t="str">
        <f t="shared" si="13"/>
        <v/>
      </c>
      <c r="C36" s="20"/>
      <c r="D36" s="38"/>
      <c r="E36" s="38"/>
      <c r="F36" s="21"/>
      <c r="G36" s="21"/>
      <c r="H36" s="22"/>
      <c r="I36" s="22"/>
      <c r="J36" s="22"/>
      <c r="K36" s="23" t="str">
        <f t="shared" si="14"/>
        <v/>
      </c>
      <c r="L36">
        <f t="shared" si="2"/>
        <v>9999</v>
      </c>
      <c r="M36">
        <f t="shared" si="3"/>
        <v>9999</v>
      </c>
      <c r="N36">
        <f t="shared" si="4"/>
        <v>9999</v>
      </c>
      <c r="O36">
        <f t="shared" si="5"/>
        <v>19998</v>
      </c>
      <c r="P36">
        <f t="shared" si="6"/>
        <v>12</v>
      </c>
      <c r="Q36">
        <f t="shared" si="7"/>
        <v>12</v>
      </c>
      <c r="R36">
        <f t="shared" si="8"/>
        <v>1212</v>
      </c>
      <c r="S36">
        <f t="shared" si="9"/>
        <v>12</v>
      </c>
      <c r="T36">
        <f t="shared" si="11"/>
        <v>12036</v>
      </c>
      <c r="U36">
        <f t="shared" si="12"/>
        <v>30</v>
      </c>
    </row>
    <row r="37" spans="1:21" x14ac:dyDescent="0.25">
      <c r="A37">
        <f t="shared" si="10"/>
        <v>31</v>
      </c>
      <c r="B37" s="19" t="str">
        <f t="shared" si="13"/>
        <v/>
      </c>
      <c r="C37" s="20"/>
      <c r="D37" s="38"/>
      <c r="E37" s="38"/>
      <c r="F37" s="21"/>
      <c r="G37" s="21"/>
      <c r="H37" s="22"/>
      <c r="I37" s="22"/>
      <c r="J37" s="22"/>
      <c r="K37" s="23" t="str">
        <f t="shared" si="14"/>
        <v/>
      </c>
      <c r="L37">
        <f t="shared" si="2"/>
        <v>9999</v>
      </c>
      <c r="M37">
        <f t="shared" si="3"/>
        <v>9999</v>
      </c>
      <c r="N37">
        <f t="shared" si="4"/>
        <v>9999</v>
      </c>
      <c r="O37">
        <f t="shared" si="5"/>
        <v>19998</v>
      </c>
      <c r="P37">
        <f t="shared" si="6"/>
        <v>12</v>
      </c>
      <c r="Q37">
        <f t="shared" si="7"/>
        <v>12</v>
      </c>
      <c r="R37">
        <f t="shared" si="8"/>
        <v>1212</v>
      </c>
      <c r="S37">
        <f t="shared" si="9"/>
        <v>12</v>
      </c>
      <c r="T37">
        <f t="shared" si="11"/>
        <v>12037</v>
      </c>
      <c r="U37">
        <f t="shared" si="12"/>
        <v>31</v>
      </c>
    </row>
    <row r="38" spans="1:21" x14ac:dyDescent="0.25">
      <c r="A38">
        <f t="shared" si="10"/>
        <v>32</v>
      </c>
      <c r="B38" s="19" t="str">
        <f t="shared" si="13"/>
        <v/>
      </c>
      <c r="C38" s="20"/>
      <c r="D38" s="38"/>
      <c r="E38" s="38"/>
      <c r="F38" s="21"/>
      <c r="G38" s="21"/>
      <c r="H38" s="22"/>
      <c r="I38" s="22"/>
      <c r="J38" s="22"/>
      <c r="K38" s="23" t="str">
        <f t="shared" si="14"/>
        <v/>
      </c>
      <c r="L38">
        <f t="shared" si="2"/>
        <v>9999</v>
      </c>
      <c r="M38">
        <f t="shared" si="3"/>
        <v>9999</v>
      </c>
      <c r="N38">
        <f t="shared" si="4"/>
        <v>9999</v>
      </c>
      <c r="O38">
        <f t="shared" si="5"/>
        <v>19998</v>
      </c>
      <c r="P38">
        <f t="shared" si="6"/>
        <v>12</v>
      </c>
      <c r="Q38">
        <f t="shared" si="7"/>
        <v>12</v>
      </c>
      <c r="R38">
        <f t="shared" si="8"/>
        <v>1212</v>
      </c>
      <c r="S38">
        <f t="shared" si="9"/>
        <v>12</v>
      </c>
      <c r="T38">
        <f t="shared" si="11"/>
        <v>12038</v>
      </c>
      <c r="U38">
        <f t="shared" si="12"/>
        <v>32</v>
      </c>
    </row>
    <row r="39" spans="1:21" x14ac:dyDescent="0.25">
      <c r="A39">
        <f t="shared" si="10"/>
        <v>33</v>
      </c>
      <c r="B39" s="5" t="str">
        <f t="shared" si="13"/>
        <v/>
      </c>
      <c r="C39" s="4"/>
      <c r="D39" s="37"/>
      <c r="E39" s="37"/>
      <c r="F39" s="3"/>
      <c r="G39" s="3"/>
      <c r="H39" s="2"/>
      <c r="I39" s="2"/>
      <c r="J39" s="2"/>
      <c r="K39" s="1" t="str">
        <f t="shared" si="14"/>
        <v/>
      </c>
      <c r="L39">
        <f t="shared" si="2"/>
        <v>9999</v>
      </c>
      <c r="M39">
        <f t="shared" si="3"/>
        <v>9999</v>
      </c>
      <c r="N39">
        <f t="shared" si="4"/>
        <v>9999</v>
      </c>
      <c r="O39">
        <f t="shared" si="5"/>
        <v>19998</v>
      </c>
      <c r="P39">
        <f t="shared" si="6"/>
        <v>12</v>
      </c>
      <c r="Q39">
        <f t="shared" si="7"/>
        <v>12</v>
      </c>
      <c r="R39">
        <f t="shared" si="8"/>
        <v>1212</v>
      </c>
      <c r="S39">
        <f t="shared" si="9"/>
        <v>12</v>
      </c>
      <c r="T39">
        <f t="shared" si="11"/>
        <v>12039</v>
      </c>
      <c r="U39">
        <f t="shared" si="12"/>
        <v>33</v>
      </c>
    </row>
    <row r="40" spans="1:21" x14ac:dyDescent="0.25">
      <c r="A40">
        <f t="shared" si="10"/>
        <v>34</v>
      </c>
      <c r="B40" s="5" t="str">
        <f t="shared" si="13"/>
        <v/>
      </c>
      <c r="C40" s="4"/>
      <c r="D40" s="37"/>
      <c r="E40" s="37"/>
      <c r="F40" s="3"/>
      <c r="G40" s="3"/>
      <c r="H40" s="2"/>
      <c r="I40" s="2"/>
      <c r="J40" s="2"/>
      <c r="K40" s="1" t="str">
        <f t="shared" si="14"/>
        <v/>
      </c>
      <c r="L40">
        <f t="shared" si="2"/>
        <v>9999</v>
      </c>
      <c r="M40">
        <f t="shared" si="3"/>
        <v>9999</v>
      </c>
      <c r="N40">
        <f t="shared" si="4"/>
        <v>9999</v>
      </c>
      <c r="O40">
        <f t="shared" si="5"/>
        <v>19998</v>
      </c>
      <c r="P40">
        <f t="shared" si="6"/>
        <v>12</v>
      </c>
      <c r="Q40">
        <f t="shared" si="7"/>
        <v>12</v>
      </c>
      <c r="R40">
        <f t="shared" si="8"/>
        <v>1212</v>
      </c>
      <c r="S40">
        <f t="shared" si="9"/>
        <v>12</v>
      </c>
      <c r="T40">
        <f t="shared" si="11"/>
        <v>12040</v>
      </c>
      <c r="U40">
        <f t="shared" si="12"/>
        <v>34</v>
      </c>
    </row>
    <row r="41" spans="1:21" x14ac:dyDescent="0.25">
      <c r="A41">
        <f t="shared" si="10"/>
        <v>35</v>
      </c>
      <c r="B41" s="24" t="str">
        <f t="shared" si="13"/>
        <v/>
      </c>
      <c r="C41" s="25"/>
      <c r="D41" s="39"/>
      <c r="E41" s="39"/>
      <c r="F41" s="26"/>
      <c r="G41" s="26"/>
      <c r="H41" s="27"/>
      <c r="I41" s="27"/>
      <c r="J41" s="27"/>
      <c r="K41" s="28" t="str">
        <f t="shared" si="14"/>
        <v/>
      </c>
      <c r="L41">
        <f t="shared" si="2"/>
        <v>9999</v>
      </c>
      <c r="M41">
        <f t="shared" si="3"/>
        <v>9999</v>
      </c>
      <c r="N41">
        <f t="shared" si="4"/>
        <v>9999</v>
      </c>
      <c r="O41">
        <f t="shared" si="5"/>
        <v>19998</v>
      </c>
      <c r="P41">
        <f t="shared" si="6"/>
        <v>12</v>
      </c>
      <c r="Q41">
        <f t="shared" si="7"/>
        <v>12</v>
      </c>
      <c r="R41">
        <f t="shared" si="8"/>
        <v>1212</v>
      </c>
      <c r="S41">
        <f t="shared" si="9"/>
        <v>12</v>
      </c>
      <c r="T41">
        <f t="shared" si="11"/>
        <v>12041</v>
      </c>
      <c r="U41">
        <f t="shared" si="12"/>
        <v>35</v>
      </c>
    </row>
    <row r="42" spans="1:21" ht="15.75" thickBot="1" x14ac:dyDescent="0.3">
      <c r="A42">
        <f t="shared" si="10"/>
        <v>36</v>
      </c>
      <c r="B42" s="29" t="str">
        <f t="shared" si="13"/>
        <v/>
      </c>
      <c r="C42" s="30"/>
      <c r="D42" s="40"/>
      <c r="E42" s="40"/>
      <c r="F42" s="31"/>
      <c r="G42" s="31"/>
      <c r="H42" s="32"/>
      <c r="I42" s="32"/>
      <c r="J42" s="32"/>
      <c r="K42" s="33" t="str">
        <f t="shared" si="14"/>
        <v/>
      </c>
      <c r="L42">
        <f t="shared" si="2"/>
        <v>9999</v>
      </c>
      <c r="M42">
        <f t="shared" si="3"/>
        <v>9999</v>
      </c>
      <c r="N42">
        <f t="shared" si="4"/>
        <v>9999</v>
      </c>
      <c r="O42">
        <f t="shared" si="5"/>
        <v>19998</v>
      </c>
      <c r="P42">
        <f t="shared" si="6"/>
        <v>12</v>
      </c>
      <c r="Q42">
        <f t="shared" si="7"/>
        <v>12</v>
      </c>
      <c r="R42">
        <f t="shared" si="8"/>
        <v>1212</v>
      </c>
      <c r="S42">
        <f t="shared" si="9"/>
        <v>12</v>
      </c>
      <c r="T42">
        <f t="shared" si="11"/>
        <v>12042</v>
      </c>
      <c r="U42">
        <f t="shared" si="12"/>
        <v>36</v>
      </c>
    </row>
  </sheetData>
  <sortState ref="B7:J27">
    <sortCondition ref="C7:C27"/>
  </sortState>
  <mergeCells count="14">
    <mergeCell ref="K5:K6"/>
    <mergeCell ref="B1:K1"/>
    <mergeCell ref="D2:H2"/>
    <mergeCell ref="B3:D3"/>
    <mergeCell ref="E3:K3"/>
    <mergeCell ref="B4:C4"/>
    <mergeCell ref="B5:B6"/>
    <mergeCell ref="C5:C6"/>
    <mergeCell ref="D5:D6"/>
    <mergeCell ref="E5:E6"/>
    <mergeCell ref="F5:F6"/>
    <mergeCell ref="H5:H6"/>
    <mergeCell ref="I5:I6"/>
    <mergeCell ref="G5:G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ignoredErrors>
    <ignoredError sqref="K7:K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B2" workbookViewId="0">
      <selection activeCell="B7" sqref="B7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17.28515625" bestFit="1" customWidth="1"/>
    <col min="5" max="5" width="18.42578125" bestFit="1" customWidth="1"/>
    <col min="7" max="7" width="7.85546875" bestFit="1" customWidth="1"/>
    <col min="9" max="9" width="9.140625" customWidth="1"/>
    <col min="10" max="10" width="2.140625" customWidth="1"/>
  </cols>
  <sheetData>
    <row r="1" spans="1:11" ht="75.75" customHeight="1" x14ac:dyDescent="0.25">
      <c r="B1" s="43" t="s">
        <v>17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ht="80.25" customHeight="1" x14ac:dyDescent="0.25">
      <c r="B2" s="18"/>
      <c r="C2" s="18"/>
      <c r="D2" s="45" t="s">
        <v>16</v>
      </c>
      <c r="E2" s="45"/>
      <c r="F2" s="45"/>
      <c r="G2" s="45"/>
      <c r="H2" s="45"/>
      <c r="I2" s="13"/>
      <c r="J2" s="17"/>
      <c r="K2" s="13"/>
    </row>
    <row r="3" spans="1:11" ht="18.75" thickBo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customHeight="1" thickBot="1" x14ac:dyDescent="0.3">
      <c r="B4" s="47" t="s">
        <v>8</v>
      </c>
      <c r="C4" s="48"/>
      <c r="D4" s="16"/>
      <c r="E4" s="14"/>
      <c r="F4" s="15"/>
      <c r="G4" s="15"/>
      <c r="H4" s="13"/>
      <c r="I4" s="13"/>
      <c r="J4" s="14"/>
      <c r="K4" s="13"/>
    </row>
    <row r="5" spans="1:11" ht="15" customHeight="1" x14ac:dyDescent="0.25">
      <c r="B5" s="49" t="s">
        <v>7</v>
      </c>
      <c r="C5" s="51" t="s">
        <v>6</v>
      </c>
      <c r="D5" s="53" t="s">
        <v>5</v>
      </c>
      <c r="E5" s="49" t="s">
        <v>4</v>
      </c>
      <c r="F5" s="55" t="s">
        <v>3</v>
      </c>
      <c r="G5" s="55" t="s">
        <v>15</v>
      </c>
      <c r="H5" s="41" t="s">
        <v>2</v>
      </c>
      <c r="I5" s="41" t="s">
        <v>1</v>
      </c>
      <c r="J5" s="34"/>
      <c r="K5" s="41" t="s">
        <v>0</v>
      </c>
    </row>
    <row r="6" spans="1:11" ht="22.5" customHeight="1" thickBot="1" x14ac:dyDescent="0.3">
      <c r="B6" s="50"/>
      <c r="C6" s="52"/>
      <c r="D6" s="54"/>
      <c r="E6" s="50"/>
      <c r="F6" s="56"/>
      <c r="G6" s="56"/>
      <c r="H6" s="42"/>
      <c r="I6" s="42"/>
      <c r="J6" s="35"/>
      <c r="K6" s="42"/>
    </row>
    <row r="7" spans="1:11" x14ac:dyDescent="0.25">
      <c r="A7">
        <v>1</v>
      </c>
      <c r="B7" s="10">
        <f>VLOOKUP($A7,vez_ŽENY!$A$7:$K$42,2,FALSE)</f>
        <v>1</v>
      </c>
      <c r="C7" s="9">
        <f>VLOOKUP($A7,vez_ŽENY!$A$7:$K$42,3,FALSE)</f>
        <v>140</v>
      </c>
      <c r="D7" s="36" t="str">
        <f>VLOOKUP($A7,vez_ŽENY!$A$7:$K$42,4,FALSE)</f>
        <v>Marková Markéta</v>
      </c>
      <c r="E7" s="36" t="str">
        <f>VLOOKUP($A7,vez_ŽENY!$A$7:$K$42,5,FALSE)</f>
        <v>Dolní Čermná</v>
      </c>
      <c r="F7" s="8">
        <f>VLOOKUP($A7,vez_ŽENY!$A$7:$K$42,6,FALSE)</f>
        <v>1994</v>
      </c>
      <c r="G7" s="8">
        <f>VLOOKUP($A7,vez_ŽENY!$A$7:$K$42,7,FALSE)</f>
        <v>9652</v>
      </c>
      <c r="H7" s="7">
        <f>VLOOKUP($A7,vez_ŽENY!$A$7:$K$42,8,FALSE)</f>
        <v>7.95</v>
      </c>
      <c r="I7" s="7">
        <f>VLOOKUP($A7,vez_ŽENY!$A$7:$K$42,9,FALSE)</f>
        <v>8.01</v>
      </c>
      <c r="J7" s="7"/>
      <c r="K7" s="6">
        <f>VLOOKUP($A7,vez_ŽENY!$A$7:$K$42,11,FALSE)</f>
        <v>7.95</v>
      </c>
    </row>
    <row r="8" spans="1:11" x14ac:dyDescent="0.25">
      <c r="A8">
        <v>2</v>
      </c>
      <c r="B8" s="5">
        <f>VLOOKUP($A8,vez_ŽENY!$A$7:$K$42,2,FALSE)</f>
        <v>2</v>
      </c>
      <c r="C8" s="4">
        <f>VLOOKUP($A8,vez_ŽENY!$A$7:$K$42,3,FALSE)</f>
        <v>132</v>
      </c>
      <c r="D8" s="37" t="str">
        <f>VLOOKUP($A8,vez_ŽENY!$A$7:$K$42,4,FALSE)</f>
        <v>Dipoldová Jana</v>
      </c>
      <c r="E8" s="37" t="str">
        <f>VLOOKUP($A8,vez_ŽENY!$A$7:$K$42,5,FALSE)</f>
        <v>Česká Bělá</v>
      </c>
      <c r="F8" s="3">
        <f>VLOOKUP($A8,vez_ŽENY!$A$7:$K$42,6,FALSE)</f>
        <v>1998</v>
      </c>
      <c r="G8" s="3">
        <f>VLOOKUP($A8,vez_ŽENY!$A$7:$K$42,7,FALSE)</f>
        <v>17742</v>
      </c>
      <c r="H8" s="2">
        <f>VLOOKUP($A8,vez_ŽENY!$A$7:$K$42,8,FALSE)</f>
        <v>8.0299999999999994</v>
      </c>
      <c r="I8" s="2">
        <f>VLOOKUP($A8,vez_ŽENY!$A$7:$K$42,9,FALSE)</f>
        <v>8.15</v>
      </c>
      <c r="J8" s="2"/>
      <c r="K8" s="1">
        <f>VLOOKUP($A8,vez_ŽENY!$A$7:$K$42,11,FALSE)</f>
        <v>8.0299999999999994</v>
      </c>
    </row>
    <row r="9" spans="1:11" x14ac:dyDescent="0.25">
      <c r="A9">
        <v>3</v>
      </c>
      <c r="B9" s="5">
        <f>VLOOKUP($A9,vez_ŽENY!$A$7:$K$42,2,FALSE)</f>
        <v>3</v>
      </c>
      <c r="C9" s="4">
        <f>VLOOKUP($A9,vez_ŽENY!$A$7:$K$42,3,FALSE)</f>
        <v>142</v>
      </c>
      <c r="D9" s="37" t="str">
        <f>VLOOKUP($A9,vez_ŽENY!$A$7:$K$42,4,FALSE)</f>
        <v>Janíčková Adriana</v>
      </c>
      <c r="E9" s="37" t="str">
        <f>VLOOKUP($A9,vez_ŽENY!$A$7:$K$42,5,FALSE)</f>
        <v>Partutovice</v>
      </c>
      <c r="F9" s="3">
        <f>VLOOKUP($A9,vez_ŽENY!$A$7:$K$42,6,FALSE)</f>
        <v>1996</v>
      </c>
      <c r="G9" s="3">
        <f>VLOOKUP($A9,vez_ŽENY!$A$7:$K$42,7,FALSE)</f>
        <v>13732</v>
      </c>
      <c r="H9" s="2">
        <f>VLOOKUP($A9,vez_ŽENY!$A$7:$K$42,8,FALSE)</f>
        <v>8.0399999999999991</v>
      </c>
      <c r="I9" s="2">
        <f>VLOOKUP($A9,vez_ŽENY!$A$7:$K$42,9,FALSE)</f>
        <v>8.2200000000000006</v>
      </c>
      <c r="J9" s="2"/>
      <c r="K9" s="1">
        <f>VLOOKUP($A9,vez_ŽENY!$A$7:$K$42,11,FALSE)</f>
        <v>8.0399999999999991</v>
      </c>
    </row>
    <row r="10" spans="1:11" x14ac:dyDescent="0.25">
      <c r="A10">
        <v>4</v>
      </c>
      <c r="B10" s="5">
        <f>VLOOKUP($A10,vez_ŽENY!$A$7:$K$42,2,FALSE)</f>
        <v>4</v>
      </c>
      <c r="C10" s="4">
        <f>VLOOKUP($A10,vez_ŽENY!$A$7:$K$42,3,FALSE)</f>
        <v>134</v>
      </c>
      <c r="D10" s="37" t="str">
        <f>VLOOKUP($A10,vez_ŽENY!$A$7:$K$42,4,FALSE)</f>
        <v>Chovancová Petra</v>
      </c>
      <c r="E10" s="37" t="str">
        <f>VLOOKUP($A10,vez_ŽENY!$A$7:$K$42,5,FALSE)</f>
        <v>Horní Lideč</v>
      </c>
      <c r="F10" s="3">
        <f>VLOOKUP($A10,vez_ŽENY!$A$7:$K$42,6,FALSE)</f>
        <v>1995</v>
      </c>
      <c r="G10" s="3">
        <f>VLOOKUP($A10,vez_ŽENY!$A$7:$K$42,7,FALSE)</f>
        <v>10262</v>
      </c>
      <c r="H10" s="2">
        <f>VLOOKUP($A10,vez_ŽENY!$A$7:$K$42,8,FALSE)</f>
        <v>8.8000000000000007</v>
      </c>
      <c r="I10" s="2">
        <f>VLOOKUP($A10,vez_ŽENY!$A$7:$K$42,9,FALSE)</f>
        <v>8.09</v>
      </c>
      <c r="J10" s="2"/>
      <c r="K10" s="1">
        <f>VLOOKUP($A10,vez_ŽENY!$A$7:$K$42,11,FALSE)</f>
        <v>8.09</v>
      </c>
    </row>
    <row r="11" spans="1:11" x14ac:dyDescent="0.25">
      <c r="A11">
        <v>5</v>
      </c>
      <c r="B11" s="5">
        <f>VLOOKUP($A11,vez_ŽENY!$A$7:$K$42,2,FALSE)</f>
        <v>5</v>
      </c>
      <c r="C11" s="4">
        <f>VLOOKUP($A11,vez_ŽENY!$A$7:$K$42,3,FALSE)</f>
        <v>141</v>
      </c>
      <c r="D11" s="37" t="str">
        <f>VLOOKUP($A11,vez_ŽENY!$A$7:$K$42,4,FALSE)</f>
        <v>Pekrová Martina</v>
      </c>
      <c r="E11" s="37" t="str">
        <f>VLOOKUP($A11,vez_ŽENY!$A$7:$K$42,5,FALSE)</f>
        <v>Alojzov</v>
      </c>
      <c r="F11" s="3">
        <f>VLOOKUP($A11,vez_ŽENY!$A$7:$K$42,6,FALSE)</f>
        <v>1996</v>
      </c>
      <c r="G11" s="3">
        <f>VLOOKUP($A11,vez_ŽENY!$A$7:$K$42,7,FALSE)</f>
        <v>7462</v>
      </c>
      <c r="H11" s="2">
        <f>VLOOKUP($A11,vez_ŽENY!$A$7:$K$42,8,FALSE)</f>
        <v>8.1</v>
      </c>
      <c r="I11" s="2">
        <f>VLOOKUP($A11,vez_ŽENY!$A$7:$K$42,9,FALSE)</f>
        <v>8.1300000000000008</v>
      </c>
      <c r="J11" s="2"/>
      <c r="K11" s="1">
        <f>VLOOKUP($A11,vez_ŽENY!$A$7:$K$42,11,FALSE)</f>
        <v>8.1</v>
      </c>
    </row>
    <row r="12" spans="1:11" x14ac:dyDescent="0.25">
      <c r="A12">
        <v>6</v>
      </c>
      <c r="B12" s="5">
        <f>VLOOKUP($A12,vez_ŽENY!$A$7:$K$42,2,FALSE)</f>
        <v>6</v>
      </c>
      <c r="C12" s="4">
        <f>VLOOKUP($A12,vez_ŽENY!$A$7:$K$42,3,FALSE)</f>
        <v>135</v>
      </c>
      <c r="D12" s="37" t="str">
        <f>VLOOKUP($A12,vez_ŽENY!$A$7:$K$42,4,FALSE)</f>
        <v>Krpcová Veronika</v>
      </c>
      <c r="E12" s="37" t="str">
        <f>VLOOKUP($A12,vez_ŽENY!$A$7:$K$42,5,FALSE)</f>
        <v>Oprechtice</v>
      </c>
      <c r="F12" s="3">
        <f>VLOOKUP($A12,vez_ŽENY!$A$7:$K$42,6,FALSE)</f>
        <v>1994</v>
      </c>
      <c r="G12" s="3">
        <f>VLOOKUP($A12,vez_ŽENY!$A$7:$K$42,7,FALSE)</f>
        <v>7332</v>
      </c>
      <c r="H12" s="2">
        <f>VLOOKUP($A12,vez_ŽENY!$A$7:$K$42,8,FALSE)</f>
        <v>8.24</v>
      </c>
      <c r="I12" s="2">
        <f>VLOOKUP($A12,vez_ŽENY!$A$7:$K$42,9,FALSE)</f>
        <v>8.1</v>
      </c>
      <c r="J12" s="2"/>
      <c r="K12" s="1">
        <f>VLOOKUP($A12,vez_ŽENY!$A$7:$K$42,11,FALSE)</f>
        <v>8.1</v>
      </c>
    </row>
    <row r="13" spans="1:11" x14ac:dyDescent="0.25">
      <c r="A13">
        <v>7</v>
      </c>
      <c r="B13" s="5">
        <f>VLOOKUP($A13,vez_ŽENY!$A$7:$K$42,2,FALSE)</f>
        <v>7</v>
      </c>
      <c r="C13" s="4">
        <f>VLOOKUP($A13,vez_ŽENY!$A$7:$K$42,3,FALSE)</f>
        <v>138</v>
      </c>
      <c r="D13" s="37" t="str">
        <f>VLOOKUP($A13,vez_ŽENY!$A$7:$K$42,4,FALSE)</f>
        <v>Witoszová Karolína</v>
      </c>
      <c r="E13" s="37" t="str">
        <f>VLOOKUP($A13,vez_ŽENY!$A$7:$K$42,5,FALSE)</f>
        <v>Karviná - Hranice</v>
      </c>
      <c r="F13" s="3">
        <f>VLOOKUP($A13,vez_ŽENY!$A$7:$K$42,6,FALSE)</f>
        <v>1995</v>
      </c>
      <c r="G13" s="3">
        <f>VLOOKUP($A13,vez_ŽENY!$A$7:$K$42,7,FALSE)</f>
        <v>12272</v>
      </c>
      <c r="H13" s="2">
        <f>VLOOKUP($A13,vez_ŽENY!$A$7:$K$42,8,FALSE)</f>
        <v>9.6999999999999993</v>
      </c>
      <c r="I13" s="2">
        <f>VLOOKUP($A13,vez_ŽENY!$A$7:$K$42,9,FALSE)</f>
        <v>8.43</v>
      </c>
      <c r="J13" s="2"/>
      <c r="K13" s="1">
        <f>VLOOKUP($A13,vez_ŽENY!$A$7:$K$42,11,FALSE)</f>
        <v>8.43</v>
      </c>
    </row>
    <row r="14" spans="1:11" x14ac:dyDescent="0.25">
      <c r="A14">
        <v>8</v>
      </c>
      <c r="B14" s="5">
        <f>VLOOKUP($A14,vez_ŽENY!$A$7:$K$42,2,FALSE)</f>
        <v>8</v>
      </c>
      <c r="C14" s="4">
        <f>VLOOKUP($A14,vez_ŽENY!$A$7:$K$42,3,FALSE)</f>
        <v>137</v>
      </c>
      <c r="D14" s="37" t="str">
        <f>VLOOKUP($A14,vez_ŽENY!$A$7:$K$42,4,FALSE)</f>
        <v>Pohanková Lucie</v>
      </c>
      <c r="E14" s="37" t="str">
        <f>VLOOKUP($A14,vez_ŽENY!$A$7:$K$42,5,FALSE)</f>
        <v>Písková Lhota</v>
      </c>
      <c r="F14" s="3">
        <f>VLOOKUP($A14,vez_ŽENY!$A$7:$K$42,6,FALSE)</f>
        <v>1997</v>
      </c>
      <c r="G14" s="3">
        <f>VLOOKUP($A14,vez_ŽENY!$A$7:$K$42,7,FALSE)</f>
        <v>13542</v>
      </c>
      <c r="H14" s="2">
        <f>VLOOKUP($A14,vez_ŽENY!$A$7:$K$42,8,FALSE)</f>
        <v>8.6199999999999992</v>
      </c>
      <c r="I14" s="2">
        <f>VLOOKUP($A14,vez_ŽENY!$A$7:$K$42,9,FALSE)</f>
        <v>8.65</v>
      </c>
      <c r="J14" s="2"/>
      <c r="K14" s="1">
        <f>VLOOKUP($A14,vez_ŽENY!$A$7:$K$42,11,FALSE)</f>
        <v>8.6199999999999992</v>
      </c>
    </row>
    <row r="15" spans="1:11" x14ac:dyDescent="0.25">
      <c r="A15">
        <v>9</v>
      </c>
      <c r="B15" s="5">
        <f>VLOOKUP($A15,vez_ŽENY!$A$7:$K$42,2,FALSE)</f>
        <v>9</v>
      </c>
      <c r="C15" s="4">
        <f>VLOOKUP($A15,vez_ŽENY!$A$7:$K$42,3,FALSE)</f>
        <v>131</v>
      </c>
      <c r="D15" s="37" t="str">
        <f>VLOOKUP($A15,vez_ŽENY!$A$7:$K$42,4,FALSE)</f>
        <v>Červinková Sandra</v>
      </c>
      <c r="E15" s="37" t="str">
        <f>VLOOKUP($A15,vez_ŽENY!$A$7:$K$42,5,FALSE)</f>
        <v>Moravský Beroun</v>
      </c>
      <c r="F15" s="3">
        <f>VLOOKUP($A15,vez_ŽENY!$A$7:$K$42,6,FALSE)</f>
        <v>1999</v>
      </c>
      <c r="G15" s="3">
        <f>VLOOKUP($A15,vez_ŽENY!$A$7:$K$42,7,FALSE)</f>
        <v>10412</v>
      </c>
      <c r="H15" s="2">
        <f>VLOOKUP($A15,vez_ŽENY!$A$7:$K$42,8,FALSE)</f>
        <v>8.9600000000000009</v>
      </c>
      <c r="I15" s="2">
        <f>VLOOKUP($A15,vez_ŽENY!$A$7:$K$42,9,FALSE)</f>
        <v>8.84</v>
      </c>
      <c r="J15" s="2"/>
      <c r="K15" s="1">
        <f>VLOOKUP($A15,vez_ŽENY!$A$7:$K$42,11,FALSE)</f>
        <v>8.84</v>
      </c>
    </row>
    <row r="16" spans="1:11" x14ac:dyDescent="0.25">
      <c r="A16">
        <v>10</v>
      </c>
      <c r="B16" s="5">
        <f>VLOOKUP($A16,vez_ŽENY!$A$7:$K$42,2,FALSE)</f>
        <v>10</v>
      </c>
      <c r="C16" s="4">
        <f>VLOOKUP($A16,vez_ŽENY!$A$7:$K$42,3,FALSE)</f>
        <v>133</v>
      </c>
      <c r="D16" s="37" t="str">
        <f>VLOOKUP($A16,vez_ŽENY!$A$7:$K$42,4,FALSE)</f>
        <v>Jiříkovská Vanda</v>
      </c>
      <c r="E16" s="37" t="str">
        <f>VLOOKUP($A16,vez_ŽENY!$A$7:$K$42,5,FALSE)</f>
        <v>Starý Lískovec - SPORT</v>
      </c>
      <c r="F16" s="3">
        <f>VLOOKUP($A16,vez_ŽENY!$A$7:$K$42,6,FALSE)</f>
        <v>1999</v>
      </c>
      <c r="G16" s="3">
        <f>VLOOKUP($A16,vez_ŽENY!$A$7:$K$42,7,FALSE)</f>
        <v>26202</v>
      </c>
      <c r="H16" s="2">
        <f>VLOOKUP($A16,vez_ŽENY!$A$7:$K$42,8,FALSE)</f>
        <v>10.91</v>
      </c>
      <c r="I16" s="2">
        <f>VLOOKUP($A16,vez_ŽENY!$A$7:$K$42,9,FALSE)</f>
        <v>11.01</v>
      </c>
      <c r="J16" s="2"/>
      <c r="K16" s="1">
        <f>VLOOKUP($A16,vez_ŽENY!$A$7:$K$42,11,FALSE)</f>
        <v>10.91</v>
      </c>
    </row>
    <row r="17" spans="1:11" x14ac:dyDescent="0.25">
      <c r="A17">
        <v>11</v>
      </c>
      <c r="B17" s="5">
        <f>VLOOKUP($A17,vez_ŽENY!$A$7:$K$42,2,FALSE)</f>
        <v>11</v>
      </c>
      <c r="C17" s="4">
        <f>VLOOKUP($A17,vez_ŽENY!$A$7:$K$42,3,FALSE)</f>
        <v>139</v>
      </c>
      <c r="D17" s="37" t="str">
        <f>VLOOKUP($A17,vez_ŽENY!$A$7:$K$42,4,FALSE)</f>
        <v>Roubalová Eliška</v>
      </c>
      <c r="E17" s="37" t="str">
        <f>VLOOKUP($A17,vez_ŽENY!$A$7:$K$42,5,FALSE)</f>
        <v>Karviná - Hranice</v>
      </c>
      <c r="F17" s="3">
        <f>VLOOKUP($A17,vez_ŽENY!$A$7:$K$42,6,FALSE)</f>
        <v>1999</v>
      </c>
      <c r="G17" s="3">
        <f>VLOOKUP($A17,vez_ŽENY!$A$7:$K$42,7,FALSE)</f>
        <v>41742</v>
      </c>
      <c r="H17" s="2">
        <f>VLOOKUP($A17,vez_ŽENY!$A$7:$K$42,8,FALSE)</f>
        <v>14.38</v>
      </c>
      <c r="I17" s="2">
        <f>VLOOKUP($A17,vez_ŽENY!$A$7:$K$42,9,FALSE)</f>
        <v>12.99</v>
      </c>
      <c r="J17" s="2"/>
      <c r="K17" s="1">
        <f>VLOOKUP($A17,vez_ŽENY!$A$7:$K$42,11,FALSE)</f>
        <v>12.99</v>
      </c>
    </row>
    <row r="18" spans="1:11" x14ac:dyDescent="0.25">
      <c r="A18">
        <v>12</v>
      </c>
      <c r="B18" s="5" t="str">
        <f>VLOOKUP($A18,vez_ŽENY!$A$7:$K$42,2,FALSE)</f>
        <v/>
      </c>
      <c r="C18" s="4">
        <f>VLOOKUP($A18,vez_ŽENY!$A$7:$K$42,3,FALSE)</f>
        <v>0</v>
      </c>
      <c r="D18" s="37">
        <f>VLOOKUP($A18,vez_ŽENY!$A$7:$K$42,4,FALSE)</f>
        <v>0</v>
      </c>
      <c r="E18" s="37">
        <f>VLOOKUP($A18,vez_ŽENY!$A$7:$K$42,5,FALSE)</f>
        <v>0</v>
      </c>
      <c r="F18" s="3">
        <f>VLOOKUP($A18,vez_ŽENY!$A$7:$K$42,6,FALSE)</f>
        <v>0</v>
      </c>
      <c r="G18" s="3">
        <f>VLOOKUP($A18,vez_ŽENY!$A$7:$K$42,7,FALSE)</f>
        <v>0</v>
      </c>
      <c r="H18" s="2">
        <f>VLOOKUP($A18,vez_ŽENY!$A$7:$K$42,8,FALSE)</f>
        <v>0</v>
      </c>
      <c r="I18" s="2">
        <f>VLOOKUP($A18,vez_ŽENY!$A$7:$K$42,9,FALSE)</f>
        <v>0</v>
      </c>
      <c r="J18" s="2"/>
      <c r="K18" s="1" t="str">
        <f>VLOOKUP($A18,vez_ŽENY!$A$7:$K$42,11,FALSE)</f>
        <v/>
      </c>
    </row>
    <row r="19" spans="1:11" x14ac:dyDescent="0.25">
      <c r="A19">
        <v>13</v>
      </c>
      <c r="B19" s="5" t="str">
        <f>VLOOKUP($A19,vez_ŽENY!$A$7:$K$42,2,FALSE)</f>
        <v/>
      </c>
      <c r="C19" s="4">
        <f>VLOOKUP($A19,vez_ŽENY!$A$7:$K$42,3,FALSE)</f>
        <v>0</v>
      </c>
      <c r="D19" s="37">
        <f>VLOOKUP($A19,vez_ŽENY!$A$7:$K$42,4,FALSE)</f>
        <v>0</v>
      </c>
      <c r="E19" s="37">
        <f>VLOOKUP($A19,vez_ŽENY!$A$7:$K$42,5,FALSE)</f>
        <v>0</v>
      </c>
      <c r="F19" s="3">
        <f>VLOOKUP($A19,vez_ŽENY!$A$7:$K$42,6,FALSE)</f>
        <v>0</v>
      </c>
      <c r="G19" s="3">
        <f>VLOOKUP($A19,vez_ŽENY!$A$7:$K$42,7,FALSE)</f>
        <v>0</v>
      </c>
      <c r="H19" s="2">
        <f>VLOOKUP($A19,vez_ŽENY!$A$7:$K$42,8,FALSE)</f>
        <v>0</v>
      </c>
      <c r="I19" s="2">
        <f>VLOOKUP($A19,vez_ŽENY!$A$7:$K$42,9,FALSE)</f>
        <v>0</v>
      </c>
      <c r="J19" s="2"/>
      <c r="K19" s="1" t="str">
        <f>VLOOKUP($A19,vez_ŽENY!$A$7:$K$42,11,FALSE)</f>
        <v/>
      </c>
    </row>
    <row r="20" spans="1:11" x14ac:dyDescent="0.25">
      <c r="A20">
        <v>14</v>
      </c>
      <c r="B20" s="5" t="str">
        <f>VLOOKUP($A20,vez_ŽENY!$A$7:$K$42,2,FALSE)</f>
        <v/>
      </c>
      <c r="C20" s="4">
        <f>VLOOKUP($A20,vez_ŽENY!$A$7:$K$42,3,FALSE)</f>
        <v>0</v>
      </c>
      <c r="D20" s="37">
        <f>VLOOKUP($A20,vez_ŽENY!$A$7:$K$42,4,FALSE)</f>
        <v>0</v>
      </c>
      <c r="E20" s="37">
        <f>VLOOKUP($A20,vez_ŽENY!$A$7:$K$42,5,FALSE)</f>
        <v>0</v>
      </c>
      <c r="F20" s="3">
        <f>VLOOKUP($A20,vez_ŽENY!$A$7:$K$42,6,FALSE)</f>
        <v>0</v>
      </c>
      <c r="G20" s="3">
        <f>VLOOKUP($A20,vez_ŽENY!$A$7:$K$42,7,FALSE)</f>
        <v>0</v>
      </c>
      <c r="H20" s="2">
        <f>VLOOKUP($A20,vez_ŽENY!$A$7:$K$42,8,FALSE)</f>
        <v>0</v>
      </c>
      <c r="I20" s="2">
        <f>VLOOKUP($A20,vez_ŽENY!$A$7:$K$42,9,FALSE)</f>
        <v>0</v>
      </c>
      <c r="J20" s="2"/>
      <c r="K20" s="1" t="str">
        <f>VLOOKUP($A20,vez_ŽENY!$A$7:$K$42,11,FALSE)</f>
        <v/>
      </c>
    </row>
    <row r="21" spans="1:11" x14ac:dyDescent="0.25">
      <c r="A21">
        <v>15</v>
      </c>
      <c r="B21" s="5" t="str">
        <f>VLOOKUP($A21,vez_ŽENY!$A$7:$K$42,2,FALSE)</f>
        <v/>
      </c>
      <c r="C21" s="4">
        <f>VLOOKUP($A21,vez_ŽENY!$A$7:$K$42,3,FALSE)</f>
        <v>0</v>
      </c>
      <c r="D21" s="37">
        <f>VLOOKUP($A21,vez_ŽENY!$A$7:$K$42,4,FALSE)</f>
        <v>0</v>
      </c>
      <c r="E21" s="37">
        <f>VLOOKUP($A21,vez_ŽENY!$A$7:$K$42,5,FALSE)</f>
        <v>0</v>
      </c>
      <c r="F21" s="3">
        <f>VLOOKUP($A21,vez_ŽENY!$A$7:$K$42,6,FALSE)</f>
        <v>0</v>
      </c>
      <c r="G21" s="3">
        <f>VLOOKUP($A21,vez_ŽENY!$A$7:$K$42,7,FALSE)</f>
        <v>0</v>
      </c>
      <c r="H21" s="2">
        <f>VLOOKUP($A21,vez_ŽENY!$A$7:$K$42,8,FALSE)</f>
        <v>0</v>
      </c>
      <c r="I21" s="2">
        <f>VLOOKUP($A21,vez_ŽENY!$A$7:$K$42,9,FALSE)</f>
        <v>0</v>
      </c>
      <c r="J21" s="2"/>
      <c r="K21" s="1" t="str">
        <f>VLOOKUP($A21,vez_ŽENY!$A$7:$K$42,11,FALSE)</f>
        <v/>
      </c>
    </row>
    <row r="22" spans="1:11" x14ac:dyDescent="0.25">
      <c r="A22">
        <v>16</v>
      </c>
      <c r="B22" s="5" t="str">
        <f>VLOOKUP($A22,vez_ŽENY!$A$7:$K$42,2,FALSE)</f>
        <v/>
      </c>
      <c r="C22" s="4">
        <f>VLOOKUP($A22,vez_ŽENY!$A$7:$K$42,3,FALSE)</f>
        <v>0</v>
      </c>
      <c r="D22" s="37">
        <f>VLOOKUP($A22,vez_ŽENY!$A$7:$K$42,4,FALSE)</f>
        <v>0</v>
      </c>
      <c r="E22" s="37">
        <f>VLOOKUP($A22,vez_ŽENY!$A$7:$K$42,5,FALSE)</f>
        <v>0</v>
      </c>
      <c r="F22" s="3">
        <f>VLOOKUP($A22,vez_ŽENY!$A$7:$K$42,6,FALSE)</f>
        <v>0</v>
      </c>
      <c r="G22" s="3">
        <f>VLOOKUP($A22,vez_ŽENY!$A$7:$K$42,7,FALSE)</f>
        <v>0</v>
      </c>
      <c r="H22" s="2">
        <f>VLOOKUP($A22,vez_ŽENY!$A$7:$K$42,8,FALSE)</f>
        <v>0</v>
      </c>
      <c r="I22" s="2">
        <f>VLOOKUP($A22,vez_ŽENY!$A$7:$K$42,9,FALSE)</f>
        <v>0</v>
      </c>
      <c r="J22" s="2"/>
      <c r="K22" s="1" t="str">
        <f>VLOOKUP($A22,vez_ŽENY!$A$7:$K$42,11,FALSE)</f>
        <v/>
      </c>
    </row>
    <row r="23" spans="1:11" x14ac:dyDescent="0.25">
      <c r="A23">
        <v>17</v>
      </c>
      <c r="B23" s="5" t="str">
        <f>VLOOKUP($A23,vez_ŽENY!$A$7:$K$42,2,FALSE)</f>
        <v/>
      </c>
      <c r="C23" s="4">
        <f>VLOOKUP($A23,vez_ŽENY!$A$7:$K$42,3,FALSE)</f>
        <v>0</v>
      </c>
      <c r="D23" s="37">
        <f>VLOOKUP($A23,vez_ŽENY!$A$7:$K$42,4,FALSE)</f>
        <v>0</v>
      </c>
      <c r="E23" s="37">
        <f>VLOOKUP($A23,vez_ŽENY!$A$7:$K$42,5,FALSE)</f>
        <v>0</v>
      </c>
      <c r="F23" s="3">
        <f>VLOOKUP($A23,vez_ŽENY!$A$7:$K$42,6,FALSE)</f>
        <v>0</v>
      </c>
      <c r="G23" s="3">
        <f>VLOOKUP($A23,vez_ŽENY!$A$7:$K$42,7,FALSE)</f>
        <v>0</v>
      </c>
      <c r="H23" s="2">
        <f>VLOOKUP($A23,vez_ŽENY!$A$7:$K$42,8,FALSE)</f>
        <v>0</v>
      </c>
      <c r="I23" s="2">
        <f>VLOOKUP($A23,vez_ŽENY!$A$7:$K$42,9,FALSE)</f>
        <v>0</v>
      </c>
      <c r="J23" s="2"/>
      <c r="K23" s="1" t="str">
        <f>VLOOKUP($A23,vez_ŽENY!$A$7:$K$42,11,FALSE)</f>
        <v/>
      </c>
    </row>
    <row r="24" spans="1:11" x14ac:dyDescent="0.25">
      <c r="A24">
        <v>18</v>
      </c>
      <c r="B24" s="5" t="str">
        <f>VLOOKUP($A24,vez_ŽENY!$A$7:$K$42,2,FALSE)</f>
        <v/>
      </c>
      <c r="C24" s="4">
        <f>VLOOKUP($A24,vez_ŽENY!$A$7:$K$42,3,FALSE)</f>
        <v>0</v>
      </c>
      <c r="D24" s="37">
        <f>VLOOKUP($A24,vez_ŽENY!$A$7:$K$42,4,FALSE)</f>
        <v>0</v>
      </c>
      <c r="E24" s="37">
        <f>VLOOKUP($A24,vez_ŽENY!$A$7:$K$42,5,FALSE)</f>
        <v>0</v>
      </c>
      <c r="F24" s="3">
        <f>VLOOKUP($A24,vez_ŽENY!$A$7:$K$42,6,FALSE)</f>
        <v>0</v>
      </c>
      <c r="G24" s="3">
        <f>VLOOKUP($A24,vez_ŽENY!$A$7:$K$42,7,FALSE)</f>
        <v>0</v>
      </c>
      <c r="H24" s="2">
        <f>VLOOKUP($A24,vez_ŽENY!$A$7:$K$42,8,FALSE)</f>
        <v>0</v>
      </c>
      <c r="I24" s="2">
        <f>VLOOKUP($A24,vez_ŽENY!$A$7:$K$42,9,FALSE)</f>
        <v>0</v>
      </c>
      <c r="J24" s="2"/>
      <c r="K24" s="1" t="str">
        <f>VLOOKUP($A24,vez_ŽENY!$A$7:$K$42,11,FALSE)</f>
        <v/>
      </c>
    </row>
    <row r="25" spans="1:11" x14ac:dyDescent="0.25">
      <c r="A25">
        <v>19</v>
      </c>
      <c r="B25" s="5" t="str">
        <f>VLOOKUP($A25,vez_ŽENY!$A$7:$K$42,2,FALSE)</f>
        <v/>
      </c>
      <c r="C25" s="4">
        <f>VLOOKUP($A25,vez_ŽENY!$A$7:$K$42,3,FALSE)</f>
        <v>0</v>
      </c>
      <c r="D25" s="37">
        <f>VLOOKUP($A25,vez_ŽENY!$A$7:$K$42,4,FALSE)</f>
        <v>0</v>
      </c>
      <c r="E25" s="37">
        <f>VLOOKUP($A25,vez_ŽENY!$A$7:$K$42,5,FALSE)</f>
        <v>0</v>
      </c>
      <c r="F25" s="3">
        <f>VLOOKUP($A25,vez_ŽENY!$A$7:$K$42,6,FALSE)</f>
        <v>0</v>
      </c>
      <c r="G25" s="3">
        <f>VLOOKUP($A25,vez_ŽENY!$A$7:$K$42,7,FALSE)</f>
        <v>0</v>
      </c>
      <c r="H25" s="2">
        <f>VLOOKUP($A25,vez_ŽENY!$A$7:$K$42,8,FALSE)</f>
        <v>0</v>
      </c>
      <c r="I25" s="2">
        <f>VLOOKUP($A25,vez_ŽENY!$A$7:$K$42,9,FALSE)</f>
        <v>0</v>
      </c>
      <c r="J25" s="2"/>
      <c r="K25" s="1" t="str">
        <f>VLOOKUP($A25,vez_ŽENY!$A$7:$K$42,11,FALSE)</f>
        <v/>
      </c>
    </row>
    <row r="26" spans="1:11" x14ac:dyDescent="0.25">
      <c r="A26">
        <v>20</v>
      </c>
      <c r="B26" s="5" t="str">
        <f>VLOOKUP($A26,vez_ŽENY!$A$7:$K$42,2,FALSE)</f>
        <v/>
      </c>
      <c r="C26" s="4">
        <f>VLOOKUP($A26,vez_ŽENY!$A$7:$K$42,3,FALSE)</f>
        <v>0</v>
      </c>
      <c r="D26" s="37">
        <f>VLOOKUP($A26,vez_ŽENY!$A$7:$K$42,4,FALSE)</f>
        <v>0</v>
      </c>
      <c r="E26" s="37">
        <f>VLOOKUP($A26,vez_ŽENY!$A$7:$K$42,5,FALSE)</f>
        <v>0</v>
      </c>
      <c r="F26" s="3">
        <f>VLOOKUP($A26,vez_ŽENY!$A$7:$K$42,6,FALSE)</f>
        <v>0</v>
      </c>
      <c r="G26" s="3">
        <f>VLOOKUP($A26,vez_ŽENY!$A$7:$K$42,7,FALSE)</f>
        <v>0</v>
      </c>
      <c r="H26" s="2">
        <f>VLOOKUP($A26,vez_ŽENY!$A$7:$K$42,8,FALSE)</f>
        <v>0</v>
      </c>
      <c r="I26" s="2">
        <f>VLOOKUP($A26,vez_ŽENY!$A$7:$K$42,9,FALSE)</f>
        <v>0</v>
      </c>
      <c r="J26" s="2"/>
      <c r="K26" s="1" t="str">
        <f>VLOOKUP($A26,vez_ŽENY!$A$7:$K$42,11,FALSE)</f>
        <v/>
      </c>
    </row>
    <row r="27" spans="1:11" x14ac:dyDescent="0.25">
      <c r="A27">
        <v>21</v>
      </c>
      <c r="B27" s="5" t="str">
        <f>VLOOKUP($A27,vez_ŽENY!$A$7:$K$42,2,FALSE)</f>
        <v/>
      </c>
      <c r="C27" s="4">
        <f>VLOOKUP($A27,vez_ŽENY!$A$7:$K$42,3,FALSE)</f>
        <v>0</v>
      </c>
      <c r="D27" s="37">
        <f>VLOOKUP($A27,vez_ŽENY!$A$7:$K$42,4,FALSE)</f>
        <v>0</v>
      </c>
      <c r="E27" s="37">
        <f>VLOOKUP($A27,vez_ŽENY!$A$7:$K$42,5,FALSE)</f>
        <v>0</v>
      </c>
      <c r="F27" s="3">
        <f>VLOOKUP($A27,vez_ŽENY!$A$7:$K$42,6,FALSE)</f>
        <v>0</v>
      </c>
      <c r="G27" s="3">
        <f>VLOOKUP($A27,vez_ŽENY!$A$7:$K$42,7,FALSE)</f>
        <v>0</v>
      </c>
      <c r="H27" s="2">
        <f>VLOOKUP($A27,vez_ŽENY!$A$7:$K$42,8,FALSE)</f>
        <v>0</v>
      </c>
      <c r="I27" s="2">
        <f>VLOOKUP($A27,vez_ŽENY!$A$7:$K$42,9,FALSE)</f>
        <v>0</v>
      </c>
      <c r="J27" s="2"/>
      <c r="K27" s="1" t="str">
        <f>VLOOKUP($A27,vez_ŽENY!$A$7:$K$42,11,FALSE)</f>
        <v/>
      </c>
    </row>
    <row r="28" spans="1:11" x14ac:dyDescent="0.25">
      <c r="A28">
        <v>22</v>
      </c>
      <c r="B28" s="5" t="str">
        <f>VLOOKUP($A28,vez_ŽENY!$A$7:$K$42,2,FALSE)</f>
        <v/>
      </c>
      <c r="C28" s="4">
        <f>VLOOKUP($A28,vez_ŽENY!$A$7:$K$42,3,FALSE)</f>
        <v>0</v>
      </c>
      <c r="D28" s="37">
        <f>VLOOKUP($A28,vez_ŽENY!$A$7:$K$42,4,FALSE)</f>
        <v>0</v>
      </c>
      <c r="E28" s="37">
        <f>VLOOKUP($A28,vez_ŽENY!$A$7:$K$42,5,FALSE)</f>
        <v>0</v>
      </c>
      <c r="F28" s="3">
        <f>VLOOKUP($A28,vez_ŽENY!$A$7:$K$42,6,FALSE)</f>
        <v>0</v>
      </c>
      <c r="G28" s="3">
        <f>VLOOKUP($A28,vez_ŽENY!$A$7:$K$42,7,FALSE)</f>
        <v>0</v>
      </c>
      <c r="H28" s="2">
        <f>VLOOKUP($A28,vez_ŽENY!$A$7:$K$42,8,FALSE)</f>
        <v>0</v>
      </c>
      <c r="I28" s="2">
        <f>VLOOKUP($A28,vez_ŽENY!$A$7:$K$42,9,FALSE)</f>
        <v>0</v>
      </c>
      <c r="J28" s="2"/>
      <c r="K28" s="1" t="str">
        <f>VLOOKUP($A28,vez_ŽENY!$A$7:$K$42,11,FALSE)</f>
        <v/>
      </c>
    </row>
    <row r="29" spans="1:11" x14ac:dyDescent="0.25">
      <c r="A29">
        <v>23</v>
      </c>
      <c r="B29" s="5" t="str">
        <f>VLOOKUP($A29,vez_ŽENY!$A$7:$K$42,2,FALSE)</f>
        <v/>
      </c>
      <c r="C29" s="4">
        <f>VLOOKUP($A29,vez_ŽENY!$A$7:$K$42,3,FALSE)</f>
        <v>0</v>
      </c>
      <c r="D29" s="37">
        <f>VLOOKUP($A29,vez_ŽENY!$A$7:$K$42,4,FALSE)</f>
        <v>0</v>
      </c>
      <c r="E29" s="37">
        <f>VLOOKUP($A29,vez_ŽENY!$A$7:$K$42,5,FALSE)</f>
        <v>0</v>
      </c>
      <c r="F29" s="3">
        <f>VLOOKUP($A29,vez_ŽENY!$A$7:$K$42,6,FALSE)</f>
        <v>0</v>
      </c>
      <c r="G29" s="3">
        <f>VLOOKUP($A29,vez_ŽENY!$A$7:$K$42,7,FALSE)</f>
        <v>0</v>
      </c>
      <c r="H29" s="2">
        <f>VLOOKUP($A29,vez_ŽENY!$A$7:$K$42,8,FALSE)</f>
        <v>0</v>
      </c>
      <c r="I29" s="2">
        <f>VLOOKUP($A29,vez_ŽENY!$A$7:$K$42,9,FALSE)</f>
        <v>0</v>
      </c>
      <c r="J29" s="2"/>
      <c r="K29" s="1" t="str">
        <f>VLOOKUP($A29,vez_ŽENY!$A$7:$K$42,11,FALSE)</f>
        <v/>
      </c>
    </row>
    <row r="30" spans="1:11" x14ac:dyDescent="0.25">
      <c r="A30">
        <v>24</v>
      </c>
      <c r="B30" s="5" t="str">
        <f>VLOOKUP($A30,vez_ŽENY!$A$7:$K$42,2,FALSE)</f>
        <v/>
      </c>
      <c r="C30" s="4">
        <f>VLOOKUP($A30,vez_ŽENY!$A$7:$K$42,3,FALSE)</f>
        <v>0</v>
      </c>
      <c r="D30" s="37">
        <f>VLOOKUP($A30,vez_ŽENY!$A$7:$K$42,4,FALSE)</f>
        <v>0</v>
      </c>
      <c r="E30" s="37">
        <f>VLOOKUP($A30,vez_ŽENY!$A$7:$K$42,5,FALSE)</f>
        <v>0</v>
      </c>
      <c r="F30" s="3">
        <f>VLOOKUP($A30,vez_ŽENY!$A$7:$K$42,6,FALSE)</f>
        <v>0</v>
      </c>
      <c r="G30" s="3">
        <f>VLOOKUP($A30,vez_ŽENY!$A$7:$K$42,7,FALSE)</f>
        <v>0</v>
      </c>
      <c r="H30" s="2">
        <f>VLOOKUP($A30,vez_ŽENY!$A$7:$K$42,8,FALSE)</f>
        <v>0</v>
      </c>
      <c r="I30" s="2">
        <f>VLOOKUP($A30,vez_ŽENY!$A$7:$K$42,9,FALSE)</f>
        <v>0</v>
      </c>
      <c r="J30" s="2"/>
      <c r="K30" s="1" t="str">
        <f>VLOOKUP($A30,vez_ŽENY!$A$7:$K$42,11,FALSE)</f>
        <v/>
      </c>
    </row>
    <row r="31" spans="1:11" x14ac:dyDescent="0.25">
      <c r="A31">
        <v>25</v>
      </c>
      <c r="B31" s="5" t="str">
        <f>VLOOKUP($A31,vez_ŽENY!$A$7:$K$42,2,FALSE)</f>
        <v/>
      </c>
      <c r="C31" s="4">
        <f>VLOOKUP($A31,vez_ŽENY!$A$7:$K$42,3,FALSE)</f>
        <v>0</v>
      </c>
      <c r="D31" s="37">
        <f>VLOOKUP($A31,vez_ŽENY!$A$7:$K$42,4,FALSE)</f>
        <v>0</v>
      </c>
      <c r="E31" s="37">
        <f>VLOOKUP($A31,vez_ŽENY!$A$7:$K$42,5,FALSE)</f>
        <v>0</v>
      </c>
      <c r="F31" s="3">
        <f>VLOOKUP($A31,vez_ŽENY!$A$7:$K$42,6,FALSE)</f>
        <v>0</v>
      </c>
      <c r="G31" s="3">
        <f>VLOOKUP($A31,vez_ŽENY!$A$7:$K$42,7,FALSE)</f>
        <v>0</v>
      </c>
      <c r="H31" s="2">
        <f>VLOOKUP($A31,vez_ŽENY!$A$7:$K$42,8,FALSE)</f>
        <v>0</v>
      </c>
      <c r="I31" s="2">
        <f>VLOOKUP($A31,vez_ŽENY!$A$7:$K$42,9,FALSE)</f>
        <v>0</v>
      </c>
      <c r="J31" s="2"/>
      <c r="K31" s="1" t="str">
        <f>VLOOKUP($A31,vez_ŽENY!$A$7:$K$42,11,FALSE)</f>
        <v/>
      </c>
    </row>
    <row r="32" spans="1:11" x14ac:dyDescent="0.25">
      <c r="A32">
        <v>26</v>
      </c>
      <c r="B32" s="5" t="str">
        <f>VLOOKUP($A32,vez_ŽENY!$A$7:$K$42,2,FALSE)</f>
        <v/>
      </c>
      <c r="C32" s="4">
        <f>VLOOKUP($A32,vez_ŽENY!$A$7:$K$42,3,FALSE)</f>
        <v>0</v>
      </c>
      <c r="D32" s="37">
        <f>VLOOKUP($A32,vez_ŽENY!$A$7:$K$42,4,FALSE)</f>
        <v>0</v>
      </c>
      <c r="E32" s="37">
        <f>VLOOKUP($A32,vez_ŽENY!$A$7:$K$42,5,FALSE)</f>
        <v>0</v>
      </c>
      <c r="F32" s="3">
        <f>VLOOKUP($A32,vez_ŽENY!$A$7:$K$42,6,FALSE)</f>
        <v>0</v>
      </c>
      <c r="G32" s="3">
        <f>VLOOKUP($A32,vez_ŽENY!$A$7:$K$42,7,FALSE)</f>
        <v>0</v>
      </c>
      <c r="H32" s="2">
        <f>VLOOKUP($A32,vez_ŽENY!$A$7:$K$42,8,FALSE)</f>
        <v>0</v>
      </c>
      <c r="I32" s="2">
        <f>VLOOKUP($A32,vez_ŽENY!$A$7:$K$42,9,FALSE)</f>
        <v>0</v>
      </c>
      <c r="J32" s="2"/>
      <c r="K32" s="1" t="str">
        <f>VLOOKUP($A32,vez_ŽENY!$A$7:$K$42,11,FALSE)</f>
        <v/>
      </c>
    </row>
    <row r="33" spans="1:11" x14ac:dyDescent="0.25">
      <c r="A33">
        <v>27</v>
      </c>
      <c r="B33" s="5" t="str">
        <f>VLOOKUP($A33,vez_ŽENY!$A$7:$K$42,2,FALSE)</f>
        <v/>
      </c>
      <c r="C33" s="4">
        <f>VLOOKUP($A33,vez_ŽENY!$A$7:$K$42,3,FALSE)</f>
        <v>0</v>
      </c>
      <c r="D33" s="37">
        <f>VLOOKUP($A33,vez_ŽENY!$A$7:$K$42,4,FALSE)</f>
        <v>0</v>
      </c>
      <c r="E33" s="37">
        <f>VLOOKUP($A33,vez_ŽENY!$A$7:$K$42,5,FALSE)</f>
        <v>0</v>
      </c>
      <c r="F33" s="3">
        <f>VLOOKUP($A33,vez_ŽENY!$A$7:$K$42,6,FALSE)</f>
        <v>0</v>
      </c>
      <c r="G33" s="3">
        <f>VLOOKUP($A33,vez_ŽENY!$A$7:$K$42,7,FALSE)</f>
        <v>0</v>
      </c>
      <c r="H33" s="2">
        <f>VLOOKUP($A33,vez_ŽENY!$A$7:$K$42,8,FALSE)</f>
        <v>0</v>
      </c>
      <c r="I33" s="2">
        <f>VLOOKUP($A33,vez_ŽENY!$A$7:$K$42,9,FALSE)</f>
        <v>0</v>
      </c>
      <c r="J33" s="2"/>
      <c r="K33" s="1" t="str">
        <f>VLOOKUP($A33,vez_ŽENY!$A$7:$K$42,11,FALSE)</f>
        <v/>
      </c>
    </row>
    <row r="34" spans="1:11" x14ac:dyDescent="0.25">
      <c r="A34">
        <v>28</v>
      </c>
      <c r="B34" s="5" t="str">
        <f>VLOOKUP($A34,vez_ŽENY!$A$7:$K$42,2,FALSE)</f>
        <v/>
      </c>
      <c r="C34" s="4">
        <f>VLOOKUP($A34,vez_ŽENY!$A$7:$K$42,3,FALSE)</f>
        <v>0</v>
      </c>
      <c r="D34" s="37">
        <f>VLOOKUP($A34,vez_ŽENY!$A$7:$K$42,4,FALSE)</f>
        <v>0</v>
      </c>
      <c r="E34" s="37">
        <f>VLOOKUP($A34,vez_ŽENY!$A$7:$K$42,5,FALSE)</f>
        <v>0</v>
      </c>
      <c r="F34" s="3">
        <f>VLOOKUP($A34,vez_ŽENY!$A$7:$K$42,6,FALSE)</f>
        <v>0</v>
      </c>
      <c r="G34" s="3">
        <f>VLOOKUP($A34,vez_ŽENY!$A$7:$K$42,7,FALSE)</f>
        <v>0</v>
      </c>
      <c r="H34" s="2">
        <f>VLOOKUP($A34,vez_ŽENY!$A$7:$K$42,8,FALSE)</f>
        <v>0</v>
      </c>
      <c r="I34" s="2">
        <f>VLOOKUP($A34,vez_ŽENY!$A$7:$K$42,9,FALSE)</f>
        <v>0</v>
      </c>
      <c r="J34" s="2"/>
      <c r="K34" s="1" t="str">
        <f>VLOOKUP($A34,vez_ŽENY!$A$7:$K$42,11,FALSE)</f>
        <v/>
      </c>
    </row>
    <row r="35" spans="1:11" x14ac:dyDescent="0.25">
      <c r="A35">
        <v>29</v>
      </c>
      <c r="B35" s="5" t="str">
        <f>VLOOKUP($A35,vez_ŽENY!$A$7:$K$42,2,FALSE)</f>
        <v/>
      </c>
      <c r="C35" s="4">
        <f>VLOOKUP($A35,vez_ŽENY!$A$7:$K$42,3,FALSE)</f>
        <v>0</v>
      </c>
      <c r="D35" s="37">
        <f>VLOOKUP($A35,vez_ŽENY!$A$7:$K$42,4,FALSE)</f>
        <v>0</v>
      </c>
      <c r="E35" s="37">
        <f>VLOOKUP($A35,vez_ŽENY!$A$7:$K$42,5,FALSE)</f>
        <v>0</v>
      </c>
      <c r="F35" s="3">
        <f>VLOOKUP($A35,vez_ŽENY!$A$7:$K$42,6,FALSE)</f>
        <v>0</v>
      </c>
      <c r="G35" s="3">
        <f>VLOOKUP($A35,vez_ŽENY!$A$7:$K$42,7,FALSE)</f>
        <v>0</v>
      </c>
      <c r="H35" s="2">
        <f>VLOOKUP($A35,vez_ŽENY!$A$7:$K$42,8,FALSE)</f>
        <v>0</v>
      </c>
      <c r="I35" s="2">
        <f>VLOOKUP($A35,vez_ŽENY!$A$7:$K$42,9,FALSE)</f>
        <v>0</v>
      </c>
      <c r="J35" s="2"/>
      <c r="K35" s="1" t="str">
        <f>VLOOKUP($A35,vez_ŽENY!$A$7:$K$42,11,FALSE)</f>
        <v/>
      </c>
    </row>
    <row r="36" spans="1:11" x14ac:dyDescent="0.25">
      <c r="A36">
        <v>30</v>
      </c>
      <c r="B36" s="5" t="str">
        <f>VLOOKUP($A36,vez_ŽENY!$A$7:$K$42,2,FALSE)</f>
        <v/>
      </c>
      <c r="C36" s="4">
        <f>VLOOKUP($A36,vez_ŽENY!$A$7:$K$42,3,FALSE)</f>
        <v>0</v>
      </c>
      <c r="D36" s="37">
        <f>VLOOKUP($A36,vez_ŽENY!$A$7:$K$42,4,FALSE)</f>
        <v>0</v>
      </c>
      <c r="E36" s="37">
        <f>VLOOKUP($A36,vez_ŽENY!$A$7:$K$42,5,FALSE)</f>
        <v>0</v>
      </c>
      <c r="F36" s="3">
        <f>VLOOKUP($A36,vez_ŽENY!$A$7:$K$42,6,FALSE)</f>
        <v>0</v>
      </c>
      <c r="G36" s="3">
        <f>VLOOKUP($A36,vez_ŽENY!$A$7:$K$42,7,FALSE)</f>
        <v>0</v>
      </c>
      <c r="H36" s="2">
        <f>VLOOKUP($A36,vez_ŽENY!$A$7:$K$42,8,FALSE)</f>
        <v>0</v>
      </c>
      <c r="I36" s="2">
        <f>VLOOKUP($A36,vez_ŽENY!$A$7:$K$42,9,FALSE)</f>
        <v>0</v>
      </c>
      <c r="J36" s="2"/>
      <c r="K36" s="1" t="str">
        <f>VLOOKUP($A36,vez_ŽENY!$A$7:$K$42,11,FALSE)</f>
        <v/>
      </c>
    </row>
    <row r="37" spans="1:11" x14ac:dyDescent="0.25">
      <c r="A37">
        <v>31</v>
      </c>
      <c r="B37" s="5" t="str">
        <f>VLOOKUP($A37,vez_ŽENY!$A$7:$K$42,2,FALSE)</f>
        <v/>
      </c>
      <c r="C37" s="4">
        <f>VLOOKUP($A37,vez_ŽENY!$A$7:$K$42,3,FALSE)</f>
        <v>0</v>
      </c>
      <c r="D37" s="37">
        <f>VLOOKUP($A37,vez_ŽENY!$A$7:$K$42,4,FALSE)</f>
        <v>0</v>
      </c>
      <c r="E37" s="37">
        <f>VLOOKUP($A37,vez_ŽENY!$A$7:$K$42,5,FALSE)</f>
        <v>0</v>
      </c>
      <c r="F37" s="3">
        <f>VLOOKUP($A37,vez_ŽENY!$A$7:$K$42,6,FALSE)</f>
        <v>0</v>
      </c>
      <c r="G37" s="3">
        <f>VLOOKUP($A37,vez_ŽENY!$A$7:$K$42,7,FALSE)</f>
        <v>0</v>
      </c>
      <c r="H37" s="2">
        <f>VLOOKUP($A37,vez_ŽENY!$A$7:$K$42,8,FALSE)</f>
        <v>0</v>
      </c>
      <c r="I37" s="2">
        <f>VLOOKUP($A37,vez_ŽENY!$A$7:$K$42,9,FALSE)</f>
        <v>0</v>
      </c>
      <c r="J37" s="2"/>
      <c r="K37" s="1" t="str">
        <f>VLOOKUP($A37,vez_ŽENY!$A$7:$K$42,11,FALSE)</f>
        <v/>
      </c>
    </row>
    <row r="38" spans="1:11" x14ac:dyDescent="0.25">
      <c r="A38">
        <v>32</v>
      </c>
      <c r="B38" s="5" t="str">
        <f>VLOOKUP($A38,vez_ŽENY!$A$7:$K$42,2,FALSE)</f>
        <v/>
      </c>
      <c r="C38" s="4">
        <f>VLOOKUP($A38,vez_ŽENY!$A$7:$K$42,3,FALSE)</f>
        <v>0</v>
      </c>
      <c r="D38" s="37">
        <f>VLOOKUP($A38,vez_ŽENY!$A$7:$K$42,4,FALSE)</f>
        <v>0</v>
      </c>
      <c r="E38" s="37">
        <f>VLOOKUP($A38,vez_ŽENY!$A$7:$K$42,5,FALSE)</f>
        <v>0</v>
      </c>
      <c r="F38" s="3">
        <f>VLOOKUP($A38,vez_ŽENY!$A$7:$K$42,6,FALSE)</f>
        <v>0</v>
      </c>
      <c r="G38" s="3">
        <f>VLOOKUP($A38,vez_ŽENY!$A$7:$K$42,7,FALSE)</f>
        <v>0</v>
      </c>
      <c r="H38" s="2">
        <f>VLOOKUP($A38,vez_ŽENY!$A$7:$K$42,8,FALSE)</f>
        <v>0</v>
      </c>
      <c r="I38" s="2">
        <f>VLOOKUP($A38,vez_ŽENY!$A$7:$K$42,9,FALSE)</f>
        <v>0</v>
      </c>
      <c r="J38" s="2"/>
      <c r="K38" s="1" t="str">
        <f>VLOOKUP($A38,vez_ŽENY!$A$7:$K$42,11,FALSE)</f>
        <v/>
      </c>
    </row>
    <row r="39" spans="1:11" x14ac:dyDescent="0.25">
      <c r="A39">
        <v>33</v>
      </c>
      <c r="B39" s="5" t="str">
        <f>VLOOKUP($A39,vez_ŽENY!$A$7:$K$42,2,FALSE)</f>
        <v/>
      </c>
      <c r="C39" s="4">
        <f>VLOOKUP($A39,vez_ŽENY!$A$7:$K$42,3,FALSE)</f>
        <v>0</v>
      </c>
      <c r="D39" s="37">
        <f>VLOOKUP($A39,vez_ŽENY!$A$7:$K$42,4,FALSE)</f>
        <v>0</v>
      </c>
      <c r="E39" s="37">
        <f>VLOOKUP($A39,vez_ŽENY!$A$7:$K$42,5,FALSE)</f>
        <v>0</v>
      </c>
      <c r="F39" s="3">
        <f>VLOOKUP($A39,vez_ŽENY!$A$7:$K$42,6,FALSE)</f>
        <v>0</v>
      </c>
      <c r="G39" s="3">
        <f>VLOOKUP($A39,vez_ŽENY!$A$7:$K$42,7,FALSE)</f>
        <v>0</v>
      </c>
      <c r="H39" s="2">
        <f>VLOOKUP($A39,vez_ŽENY!$A$7:$K$42,8,FALSE)</f>
        <v>0</v>
      </c>
      <c r="I39" s="2">
        <f>VLOOKUP($A39,vez_ŽENY!$A$7:$K$42,9,FALSE)</f>
        <v>0</v>
      </c>
      <c r="J39" s="2"/>
      <c r="K39" s="1" t="str">
        <f>VLOOKUP($A39,vez_ŽENY!$A$7:$K$42,11,FALSE)</f>
        <v/>
      </c>
    </row>
    <row r="40" spans="1:11" x14ac:dyDescent="0.25">
      <c r="A40">
        <v>34</v>
      </c>
      <c r="B40" s="5" t="str">
        <f>VLOOKUP($A40,vez_ŽENY!$A$7:$K$42,2,FALSE)</f>
        <v/>
      </c>
      <c r="C40" s="4">
        <f>VLOOKUP($A40,vez_ŽENY!$A$7:$K$42,3,FALSE)</f>
        <v>0</v>
      </c>
      <c r="D40" s="37">
        <f>VLOOKUP($A40,vez_ŽENY!$A$7:$K$42,4,FALSE)</f>
        <v>0</v>
      </c>
      <c r="E40" s="37">
        <f>VLOOKUP($A40,vez_ŽENY!$A$7:$K$42,5,FALSE)</f>
        <v>0</v>
      </c>
      <c r="F40" s="3">
        <f>VLOOKUP($A40,vez_ŽENY!$A$7:$K$42,6,FALSE)</f>
        <v>0</v>
      </c>
      <c r="G40" s="3">
        <f>VLOOKUP($A40,vez_ŽENY!$A$7:$K$42,7,FALSE)</f>
        <v>0</v>
      </c>
      <c r="H40" s="2">
        <f>VLOOKUP($A40,vez_ŽENY!$A$7:$K$42,8,FALSE)</f>
        <v>0</v>
      </c>
      <c r="I40" s="2">
        <f>VLOOKUP($A40,vez_ŽENY!$A$7:$K$42,9,FALSE)</f>
        <v>0</v>
      </c>
      <c r="J40" s="2"/>
      <c r="K40" s="1" t="str">
        <f>VLOOKUP($A40,vez_ŽENY!$A$7:$K$42,11,FALSE)</f>
        <v/>
      </c>
    </row>
    <row r="41" spans="1:11" x14ac:dyDescent="0.25">
      <c r="A41">
        <v>35</v>
      </c>
      <c r="B41" s="24" t="str">
        <f>VLOOKUP($A41,vez_ŽENY!$A$7:$K$42,2,FALSE)</f>
        <v/>
      </c>
      <c r="C41" s="25">
        <f>VLOOKUP($A41,vez_ŽENY!$A$7:$K$42,3,FALSE)</f>
        <v>0</v>
      </c>
      <c r="D41" s="39">
        <f>VLOOKUP($A41,vez_ŽENY!$A$7:$K$42,4,FALSE)</f>
        <v>0</v>
      </c>
      <c r="E41" s="39">
        <f>VLOOKUP($A41,vez_ŽENY!$A$7:$K$42,5,FALSE)</f>
        <v>0</v>
      </c>
      <c r="F41" s="26">
        <f>VLOOKUP($A41,vez_ŽENY!$A$7:$K$42,6,FALSE)</f>
        <v>0</v>
      </c>
      <c r="G41" s="26">
        <f>VLOOKUP($A41,vez_ŽENY!$A$7:$K$42,7,FALSE)</f>
        <v>0</v>
      </c>
      <c r="H41" s="27">
        <f>VLOOKUP($A41,vez_ŽENY!$A$7:$K$42,8,FALSE)</f>
        <v>0</v>
      </c>
      <c r="I41" s="27">
        <f>VLOOKUP($A41,vez_ŽENY!$A$7:$K$42,9,FALSE)</f>
        <v>0</v>
      </c>
      <c r="J41" s="27"/>
      <c r="K41" s="28" t="str">
        <f>VLOOKUP($A41,vez_ŽENY!$A$7:$K$42,11,FALSE)</f>
        <v/>
      </c>
    </row>
    <row r="42" spans="1:11" ht="15.75" thickBot="1" x14ac:dyDescent="0.3">
      <c r="A42">
        <v>36</v>
      </c>
      <c r="B42" s="29" t="str">
        <f>VLOOKUP($A42,vez_ŽENY!$A$7:$K$42,2,FALSE)</f>
        <v/>
      </c>
      <c r="C42" s="30">
        <f>VLOOKUP($A42,vez_ŽENY!$A$7:$K$42,3,FALSE)</f>
        <v>0</v>
      </c>
      <c r="D42" s="40">
        <f>VLOOKUP($A42,vez_ŽENY!$A$7:$K$42,4,FALSE)</f>
        <v>0</v>
      </c>
      <c r="E42" s="40">
        <f>VLOOKUP($A42,vez_ŽENY!$A$7:$K$42,5,FALSE)</f>
        <v>0</v>
      </c>
      <c r="F42" s="31">
        <f>VLOOKUP($A42,vez_ŽENY!$A$7:$K$42,6,FALSE)</f>
        <v>0</v>
      </c>
      <c r="G42" s="31">
        <f>VLOOKUP($A42,vez_ŽENY!$A$7:$K$42,7,FALSE)</f>
        <v>0</v>
      </c>
      <c r="H42" s="32">
        <f>VLOOKUP($A42,vez_ŽENY!$A$7:$K$42,8,FALSE)</f>
        <v>0</v>
      </c>
      <c r="I42" s="32">
        <f>VLOOKUP($A42,vez_ŽENY!$A$7:$K$42,9,FALSE)</f>
        <v>0</v>
      </c>
      <c r="J42" s="32"/>
      <c r="K42" s="33" t="str">
        <f>VLOOKUP($A42,vez_ŽENY!$A$7:$K$42,11,FALSE)</f>
        <v/>
      </c>
    </row>
  </sheetData>
  <mergeCells count="14">
    <mergeCell ref="G5:G6"/>
    <mergeCell ref="H5:H6"/>
    <mergeCell ref="I5:I6"/>
    <mergeCell ref="K5:K6"/>
    <mergeCell ref="B1:K1"/>
    <mergeCell ref="D2:H2"/>
    <mergeCell ref="B3:D3"/>
    <mergeCell ref="E3:K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vez_ŽENY</vt:lpstr>
      <vt:lpstr>vez_ŽENY (výsledky)</vt:lpstr>
      <vt:lpstr>'vez_ŽENY (výsledky)'!Oblast_tisku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2018-05-01T09:53:13Z</cp:lastPrinted>
  <dcterms:created xsi:type="dcterms:W3CDTF">2017-04-28T21:02:01Z</dcterms:created>
  <dcterms:modified xsi:type="dcterms:W3CDTF">2018-05-01T09:53:30Z</dcterms:modified>
</cp:coreProperties>
</file>