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N:\PROJEKTY\NSA\2024\Vyúčtování\MK24\"/>
    </mc:Choice>
  </mc:AlternateContent>
  <xr:revisionPtr revIDLastSave="0" documentId="13_ncr:1_{5383BCCB-5718-4130-A312-B102A6189DAA}" xr6:coauthVersionLast="47" xr6:coauthVersionMax="47" xr10:uidLastSave="{00000000-0000-0000-0000-000000000000}"/>
  <bookViews>
    <workbookView xWindow="-120" yWindow="-120" windowWidth="29040" windowHeight="15720" tabRatio="627" xr2:uid="{9FF6FD80-7DF8-4412-AC57-6C2DEDD1DF1C}"/>
  </bookViews>
  <sheets>
    <sheet name="1. SOUHRNNÉ INFORMACE" sheetId="4" r:id="rId1"/>
    <sheet name="2. POUŽITÍ DOTACE" sheetId="11" r:id="rId2"/>
    <sheet name="3. FINANČNÍ VYPOŘÁDÁNÍ Vyhl." sheetId="1" r:id="rId3"/>
  </sheets>
  <externalReferences>
    <externalReference r:id="rId4"/>
  </externalReferences>
  <definedNames>
    <definedName name="Kraj">[1]List3!$C$3:$C$16</definedName>
    <definedName name="_xlnm.Print_Area" localSheetId="0">'1. SOUHRNNÉ INFORMACE'!$A$1:$B$30</definedName>
    <definedName name="_xlnm.Print_Area" localSheetId="1">'2. POUŽITÍ DOTACE'!$A$1:$E$43</definedName>
    <definedName name="_xlnm.Print_Area" localSheetId="2">'3. FINANČNÍ VYPOŘÁDÁNÍ Vyhl.'!$A$1:$I$23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4" l="1"/>
  <c r="C17" i="4"/>
  <c r="C18" i="4"/>
  <c r="C16" i="4"/>
  <c r="B17" i="4" s="1"/>
  <c r="E7" i="11"/>
  <c r="C6" i="11"/>
  <c r="D31" i="11"/>
  <c r="D30" i="11" s="1"/>
  <c r="D26" i="11"/>
  <c r="D25" i="11" s="1"/>
  <c r="D20" i="11"/>
  <c r="D15" i="11" s="1"/>
  <c r="D17" i="11"/>
  <c r="D9" i="11"/>
  <c r="D8" i="11" s="1"/>
  <c r="E15" i="1"/>
  <c r="B6" i="11"/>
  <c r="C4" i="11"/>
  <c r="C3" i="11"/>
  <c r="C2" i="11"/>
  <c r="E1" i="11"/>
  <c r="C1" i="11"/>
  <c r="D6" i="11" l="1"/>
  <c r="D34" i="11"/>
  <c r="E35" i="11" s="1"/>
  <c r="A35" i="11" s="1"/>
  <c r="H15" i="1" l="1"/>
  <c r="H13" i="1" s="1"/>
  <c r="E6" i="11"/>
  <c r="I1" i="1"/>
  <c r="A15" i="1" l="1"/>
  <c r="B1" i="1" l="1"/>
  <c r="B2" i="1"/>
  <c r="F15" i="1"/>
  <c r="F13" i="1" s="1"/>
  <c r="G15" i="1"/>
  <c r="G13" i="1" s="1"/>
  <c r="G19" i="1" l="1"/>
  <c r="H19" i="1"/>
  <c r="F19" i="1"/>
  <c r="I15" i="1"/>
  <c r="F23" i="1" l="1"/>
  <c r="I13" i="1"/>
  <c r="H23" i="1"/>
  <c r="G23" i="1"/>
  <c r="I19" i="1"/>
  <c r="I23" i="1" l="1"/>
  <c r="J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Horák Ivan</author>
  </authors>
  <commentList>
    <comment ref="B2" authorId="0" shapeId="0" xr:uid="{72B2F5EC-B08A-4E35-83EB-95DD8CB4B08D}">
      <text>
        <r>
          <rPr>
            <sz val="9"/>
            <color indexed="81"/>
            <rFont val="Tahoma"/>
            <family val="2"/>
            <charset val="238"/>
          </rPr>
          <t xml:space="preserve">V rozbalovacím seznamu na buňce B2 označte Výzvu </t>
        </r>
        <r>
          <rPr>
            <b/>
            <sz val="9"/>
            <color indexed="81"/>
            <rFont val="Tahoma"/>
            <family val="2"/>
            <charset val="238"/>
          </rPr>
          <t>MK2024</t>
        </r>
        <r>
          <rPr>
            <sz val="9"/>
            <color indexed="81"/>
            <rFont val="Tahoma"/>
            <family val="2"/>
            <charset val="238"/>
          </rPr>
          <t xml:space="preserve"> nebo </t>
        </r>
        <r>
          <rPr>
            <b/>
            <sz val="9"/>
            <color indexed="81"/>
            <rFont val="Tahoma"/>
            <family val="2"/>
            <charset val="238"/>
          </rPr>
          <t>MK2024 - 2. kolo</t>
        </r>
      </text>
    </comment>
    <comment ref="B12" authorId="0" shapeId="0" xr:uid="{364D6F6B-B78A-475F-A2CF-EDFAF6D4201F}">
      <text>
        <r>
          <rPr>
            <sz val="9"/>
            <color indexed="81"/>
            <rFont val="Arial"/>
            <family val="2"/>
            <charset val="238"/>
          </rPr>
          <t xml:space="preserve">na účet č. 4929001/0710, pokud Příjemce vrací nevyčerpané finanční prostředky v průběhu roku, ve kterém byla dotace poskytnuta - tedy do </t>
        </r>
        <r>
          <rPr>
            <b/>
            <sz val="9"/>
            <color indexed="81"/>
            <rFont val="Arial"/>
            <family val="2"/>
            <charset val="238"/>
          </rPr>
          <t>31.12.2024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Horák Ivan</author>
  </authors>
  <commentList>
    <comment ref="D7" authorId="0" shapeId="0" xr:uid="{C4D51B8F-937E-498F-ACCD-19ECA8058BCC}">
      <text>
        <r>
          <rPr>
            <sz val="10"/>
            <color indexed="81"/>
            <rFont val="Tahoma"/>
            <family val="2"/>
            <charset val="238"/>
          </rPr>
          <t>Pro paušální náklady/výdaje akce/projektu platí, že příjemce dotace není povinen prokazovat je daňovými, účetními či jinými doklady; prokazovat jejich skutečnou výši či jejich složení/skladbu (investice, neinvestice); prokazovat jejich zaúčtování; prokazovat, na co byly ve skutečnosti použity. Příjemce dotace prokazuje zrealizování akce/projektu, ke které/kterému se pevná částka dle Rozhodnutí o poskytnutí dotace váže.</t>
        </r>
      </text>
    </comment>
  </commentList>
</comments>
</file>

<file path=xl/sharedStrings.xml><?xml version="1.0" encoding="utf-8"?>
<sst xmlns="http://schemas.openxmlformats.org/spreadsheetml/2006/main" count="166" uniqueCount="155">
  <si>
    <t>Název příjemce:</t>
  </si>
  <si>
    <t>IČO příjemce:</t>
  </si>
  <si>
    <t>Poskytovatel:</t>
  </si>
  <si>
    <t>Národní sportovní agentura</t>
  </si>
  <si>
    <t>Kapitola:</t>
  </si>
  <si>
    <t>v Kč na dvě desetinná místa</t>
  </si>
  <si>
    <t>Ukazatel</t>
  </si>
  <si>
    <t>č. akce (projektu) EDS/SMVS</t>
  </si>
  <si>
    <t>účelový znak</t>
  </si>
  <si>
    <t>číslo jednací</t>
  </si>
  <si>
    <t>Vráceno v průběhu roku na příjmový účet poskytovatele</t>
  </si>
  <si>
    <t>Předepsaná výše vratky dotace a návratné finanční výpomoci při finančním vypořádání</t>
  </si>
  <si>
    <t>a</t>
  </si>
  <si>
    <t>b</t>
  </si>
  <si>
    <t>c</t>
  </si>
  <si>
    <t>d</t>
  </si>
  <si>
    <t>4 = 1 - 2 - 3</t>
  </si>
  <si>
    <t>A.1 Dotace celkem</t>
  </si>
  <si>
    <t>v tom: jednotlivé dotační tituly</t>
  </si>
  <si>
    <t>A.2 Návratné finanční výpomoci celkem</t>
  </si>
  <si>
    <t>v tom: jednotlivé tituly</t>
  </si>
  <si>
    <t>A.3 Dotace a návratné finanční výpomoci celkem (A.1 + A.2)</t>
  </si>
  <si>
    <r>
      <t>Část A.</t>
    </r>
    <r>
      <rPr>
        <sz val="10"/>
        <rFont val="Arial"/>
        <family val="2"/>
        <charset val="238"/>
      </rPr>
      <t> Finanční vypořádání dotací a návratných finančních výpomocí s výjimkou dotací na programové financování, na projekty výzkumu, vývoje a inovací a na projekty spolufinancované z rozpočtu Evropské unie a z prostředků finančních mechanismů</t>
    </r>
  </si>
  <si>
    <t>Název výzvy</t>
  </si>
  <si>
    <t>Příjemce dotace (název)</t>
  </si>
  <si>
    <t>IČO</t>
  </si>
  <si>
    <t>Adresa sídla</t>
  </si>
  <si>
    <t>Kraj</t>
  </si>
  <si>
    <t>Číslo Žádosti o poskytnutí dotace</t>
  </si>
  <si>
    <t>Kontaktní osoba, která vyúčtování zpracovala</t>
  </si>
  <si>
    <t>Jméno, příjmení</t>
  </si>
  <si>
    <t>Telefon</t>
  </si>
  <si>
    <t>E-mail</t>
  </si>
  <si>
    <t>Výše poskytnuté dotace (v Kč)</t>
  </si>
  <si>
    <t>Číslo žádosti</t>
  </si>
  <si>
    <t>Číslo rozhodnutí</t>
  </si>
  <si>
    <t xml:space="preserve">Druh výdaje                          </t>
  </si>
  <si>
    <t xml:space="preserve">Příjemce dotace </t>
  </si>
  <si>
    <t>Osobní náklady</t>
  </si>
  <si>
    <t>kraj</t>
  </si>
  <si>
    <t>Zkratka</t>
  </si>
  <si>
    <t>1.</t>
  </si>
  <si>
    <t>Hlavní město Praha</t>
  </si>
  <si>
    <t>PHA</t>
  </si>
  <si>
    <t>Středočeský kraj</t>
  </si>
  <si>
    <t>Jihočeský kraj</t>
  </si>
  <si>
    <t>Plzeňský kraj</t>
  </si>
  <si>
    <t>PLK</t>
  </si>
  <si>
    <t>2.</t>
  </si>
  <si>
    <t>3.</t>
  </si>
  <si>
    <t>4.</t>
  </si>
  <si>
    <t>5.</t>
  </si>
  <si>
    <t>6.</t>
  </si>
  <si>
    <t>Karlovarský kraj</t>
  </si>
  <si>
    <t>KVK</t>
  </si>
  <si>
    <t>7.</t>
  </si>
  <si>
    <t>Ústecký kraj</t>
  </si>
  <si>
    <t>ULK</t>
  </si>
  <si>
    <t>Liberecký kraj</t>
  </si>
  <si>
    <t>LBK</t>
  </si>
  <si>
    <t>Dotace:</t>
  </si>
  <si>
    <t>Číslo jednací Rozhodnutí o poskytnutí dotace</t>
  </si>
  <si>
    <t>Spotřebované nákupy</t>
  </si>
  <si>
    <t>50</t>
  </si>
  <si>
    <t>501</t>
  </si>
  <si>
    <t>51</t>
  </si>
  <si>
    <t>Spotřeba materiálu</t>
  </si>
  <si>
    <t>Služby</t>
  </si>
  <si>
    <t>511</t>
  </si>
  <si>
    <t>Opravy a udržování</t>
  </si>
  <si>
    <t>512</t>
  </si>
  <si>
    <t>518</t>
  </si>
  <si>
    <t>Ostatní služby</t>
  </si>
  <si>
    <t>náklady na trenérské služby, metodické služby, služby fyzioterapie, služby výživového poradenství, služby psychodiagnostiky a služby technického a servisního zabezpečení</t>
  </si>
  <si>
    <t>Ostatní služby související s plněním účelu Výzvy a oblasti podpory</t>
  </si>
  <si>
    <t>521</t>
  </si>
  <si>
    <t>524</t>
  </si>
  <si>
    <t>52</t>
  </si>
  <si>
    <t>54</t>
  </si>
  <si>
    <t>statutární orgán</t>
  </si>
  <si>
    <t>502</t>
  </si>
  <si>
    <t>Spotřeba energie</t>
  </si>
  <si>
    <t>Cestovné</t>
  </si>
  <si>
    <t>pohonné hmoty</t>
  </si>
  <si>
    <t>Ostatní materiál</t>
  </si>
  <si>
    <t>503</t>
  </si>
  <si>
    <t>Spotřeba ostatních neskladovatelných dodávek</t>
  </si>
  <si>
    <t>jízdné</t>
  </si>
  <si>
    <t>ubytování a stravné</t>
  </si>
  <si>
    <t>nájemné</t>
  </si>
  <si>
    <t>na pořízení drobného nehmotného majetku (dále jen „DNHM“) nebo 1 licence na užívání NHM souvisejícím s plněním účelu poskytnuté dotace dle části I. bodu 4. Rozhodnutí, jehož pořizovací cena je nižší/rovna 80 tis. Kč bez DPH</t>
  </si>
  <si>
    <t>mzdové náklady - stálí pracovníci</t>
  </si>
  <si>
    <t>Zákonné sociální a zdravotní pojištění</t>
  </si>
  <si>
    <t>Pojistné</t>
  </si>
  <si>
    <t>Ostatní</t>
  </si>
  <si>
    <t>mzdové náklady dle podmínek bodu 6.2 písm. c) RoPD</t>
  </si>
  <si>
    <t>Celkem náklady/výdaje:</t>
  </si>
  <si>
    <t>Skutečné čerpání dotace CELKEM</t>
  </si>
  <si>
    <t>na pořízení drobného hmotného majetku (dále jen DHM) souvisejícím s plněním účelu poskytnuté dotace dle části I. bodu 4. tohoto Rozhodnutí, jehož pořizovací cena za 1 ks DHM nebo 1 souboru věcí DHM je nižší/rovno 60 tis. Kč bez DPH,</t>
  </si>
  <si>
    <t>8.</t>
  </si>
  <si>
    <t>9.</t>
  </si>
  <si>
    <t>STČ</t>
  </si>
  <si>
    <t>JHČ</t>
  </si>
  <si>
    <t>Královéhradecký kraj</t>
  </si>
  <si>
    <t>HKK</t>
  </si>
  <si>
    <t>Pardubický kraj</t>
  </si>
  <si>
    <t>PAK</t>
  </si>
  <si>
    <t>Kraj Vysočina</t>
  </si>
  <si>
    <t>VYS</t>
  </si>
  <si>
    <t>Jihomoravský kraj</t>
  </si>
  <si>
    <t>JHM</t>
  </si>
  <si>
    <t>Olomoucký kraj</t>
  </si>
  <si>
    <t>OLK</t>
  </si>
  <si>
    <t>Moravskoslezský kraj</t>
  </si>
  <si>
    <t>MSK</t>
  </si>
  <si>
    <t>Zlínský kraj</t>
  </si>
  <si>
    <t>ZLK</t>
  </si>
  <si>
    <t>10.</t>
  </si>
  <si>
    <t>11.</t>
  </si>
  <si>
    <t>12.</t>
  </si>
  <si>
    <t>13.</t>
  </si>
  <si>
    <t>14.</t>
  </si>
  <si>
    <r>
      <t>Finanční vypořádání dotací a návratných finančních výpomocí poskytnutých </t>
    </r>
    <r>
      <rPr>
        <b/>
        <sz val="13"/>
        <color theme="0"/>
        <rFont val="Arial"/>
        <family val="2"/>
        <charset val="238"/>
      </rPr>
      <t>příjemcům přímo</t>
    </r>
    <r>
      <rPr>
        <sz val="13"/>
        <color theme="0"/>
        <rFont val="Arial"/>
        <family val="2"/>
        <charset val="238"/>
      </rPr>
      <t> ze státního rozpočtu nebo státních finančních aktiv</t>
    </r>
  </si>
  <si>
    <t>Údaje o příjemci dotace</t>
  </si>
  <si>
    <t>Upozornění pro příjemce</t>
  </si>
  <si>
    <t>Ostatní náklady</t>
  </si>
  <si>
    <t>549</t>
  </si>
  <si>
    <t>Jiné ostatní náklady</t>
  </si>
  <si>
    <t>* Část II Rozhodnutí o poskytnutí dotace
16. V souladu s ustanovením § 14 odst. 6 rozpočtových pravidel je příjemce dotace oprávněn náklady/výdaje do výše 100 000 Kč vyúčtovat jako paušální. Výše těchto jednotlivých nákladů/výdajů nemusí být příjemcem dotace prokazovány.</t>
  </si>
  <si>
    <r>
      <t xml:space="preserve">Skutečně čerpáno
</t>
    </r>
    <r>
      <rPr>
        <b/>
        <sz val="10"/>
        <color rgb="FFFF0000"/>
        <rFont val="Arial"/>
        <family val="2"/>
        <charset val="238"/>
      </rPr>
      <t>k 31. 12. 2024</t>
    </r>
  </si>
  <si>
    <r>
      <t xml:space="preserve">Skutečně použito
</t>
    </r>
    <r>
      <rPr>
        <b/>
        <sz val="10"/>
        <color rgb="FFFF0000"/>
        <rFont val="Arial"/>
        <family val="2"/>
        <charset val="238"/>
      </rPr>
      <t>k 31. 12. 2024</t>
    </r>
  </si>
  <si>
    <r>
      <t xml:space="preserve">Vyúčtování dotace je příjemce povinen předložit NSA nejpozději do </t>
    </r>
    <r>
      <rPr>
        <b/>
        <sz val="10"/>
        <color rgb="FFFF0000"/>
        <rFont val="Arial"/>
        <family val="2"/>
        <charset val="238"/>
      </rPr>
      <t>15. 2. 2025</t>
    </r>
    <r>
      <rPr>
        <sz val="10"/>
        <rFont val="Arial"/>
        <family val="2"/>
        <charset val="238"/>
      </rPr>
      <t xml:space="preserve">, není-li v Rozhodnutí uvedeno jinak. Příjemce je současně povinen finančně vypořádat poskytnutý příspěvek nejpozději do </t>
    </r>
    <r>
      <rPr>
        <b/>
        <sz val="10"/>
        <color rgb="FFFF0000"/>
        <rFont val="Arial"/>
        <family val="2"/>
        <charset val="238"/>
      </rPr>
      <t>15.2.2025</t>
    </r>
    <r>
      <rPr>
        <sz val="10"/>
        <rFont val="Arial"/>
        <family val="2"/>
        <charset val="238"/>
      </rPr>
      <t>, a to v souladu s vyhláškou č. 367/2015 Sb., vyhláška o zásadách a lhůtách finančního vypořádání vztahů se státním rozpočtem, státními finančními aktivy a Národním fondem (vyhláška o finančním vypořádání).</t>
    </r>
  </si>
  <si>
    <t>Pokud je příjemce dotace plátcem DPH a má v konkrétním případě nárok na uplatnění odpočtu DPH na vstupu podle zákona č. 235/2004 Sb., o dani z přidané hodnoty, ve znění pozdějších předpisů, není DPH uznatelným nákladem.</t>
  </si>
  <si>
    <t>PAUŠÁLNÍ NÁKLADY *</t>
  </si>
  <si>
    <t>Dotace k vyúčtování po odečtu již vrácené částky</t>
  </si>
  <si>
    <t>Celkový počet podpořených sportovců *</t>
  </si>
  <si>
    <t>* Celkový počet podpořených sportovců je uvedený v předposledním odstavci odůvodnění RoPD. V případě, že v odůvodnění RoPD počet sportovců uveden není (dotace nebyla ve vztahu ke sportovcům krácena), pak uveďte celkový počet sportovců z žádosti.</t>
  </si>
  <si>
    <t>*** Příjemce dotace uvede statutárního zástupce subjektu, kterým je Předseda, nebo Prezident, nebo jinak pojmenovaný nejvyšší představitel statutárního orgánu NEBO jiný pověřený člen kolektivního statutárního orgánu na základě pověření tohoto orgánu NEBO Zmocněnec na základě plné moci. V případě pověření či zmocnění Příjemce doloží příslušné pověření nebo plnou moc, pokud tento dokument nebyl dodán jako příloha žádosti o poskytnutí dotace.</t>
  </si>
  <si>
    <t>Osoba oprávněná jednat za příjemce***</t>
  </si>
  <si>
    <t>** Příjemce je povinen ke dni 31. 12. 2024 evidovat v Rejstříku sportu alespoň 85 % sportovců z celkového počtu v Žádosti vykázaných soutěžících a nesoutěžících sportovců, kteří splňují podmínku pravidelné sportovní činnosti.</t>
  </si>
  <si>
    <t>Výpočet poměru počtu sportovců a Výpočet vratky dle bodu 3. Část II RoPD</t>
  </si>
  <si>
    <t>Počet sportovců ve věku 4 až 19 let, které Příjemce ke dni 31. 12. 2024 eviduje v Rejstříku sportu, a kteří splňují podmínku pravidelné sportovní činnosti. **</t>
  </si>
  <si>
    <t>mzdové náklady - vedlejší pracovní poměr (dohody)</t>
  </si>
  <si>
    <t>Poměr počtu sportovců evidovaných v RS k 31.12.2024 (hodnota na buňce A16) k celkovému počtu podpořených sportovců (hodnota na buňce A15)</t>
  </si>
  <si>
    <r>
      <t xml:space="preserve">Vratka dle bodu 3. část II RoPD a nevyčerpané prostředky vrácené na účet NSA - </t>
    </r>
    <r>
      <rPr>
        <b/>
        <sz val="10"/>
        <color rgb="FFFF0000"/>
        <rFont val="Arial"/>
        <family val="2"/>
        <charset val="238"/>
      </rPr>
      <t>4929001/0710</t>
    </r>
    <r>
      <rPr>
        <sz val="10"/>
        <color theme="1"/>
        <rFont val="Arial"/>
        <family val="2"/>
        <charset val="238"/>
      </rPr>
      <t xml:space="preserve">  (v Kč) do </t>
    </r>
    <r>
      <rPr>
        <b/>
        <sz val="10"/>
        <color rgb="FFFF0000"/>
        <rFont val="Arial"/>
        <family val="2"/>
        <charset val="238"/>
      </rPr>
      <t>31.12.2024</t>
    </r>
  </si>
  <si>
    <t xml:space="preserve">         VYPLŇUJTE PROSÍM JEN ŽLUTÉ BUŇKY!!!!</t>
  </si>
  <si>
    <t>MK2024</t>
  </si>
  <si>
    <t>SH ČMS - Sbor dobrovolných hasičů Horní Dolní</t>
  </si>
  <si>
    <t>11223344</t>
  </si>
  <si>
    <t>Krátká 23, 111 11 Praha</t>
  </si>
  <si>
    <t>MK24-01234</t>
  </si>
  <si>
    <t>NSA-01234/2024/MK24/3</t>
  </si>
  <si>
    <t>vyplňte - osoba nemusí být totožná se statutárním zástupcem</t>
  </si>
  <si>
    <t>vyplňte</t>
  </si>
  <si>
    <t>vyplňte statutárního zástupce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</si>
</sst>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Kč&quot;;\-#,##0.00\ &quot;Kč&quot;"/>
    <numFmt numFmtId="44" formatCode="_-* #,##0.00\ &quot;Kč&quot;_-;\-* #,##0.00\ &quot;Kč&quot;_-;_-* &quot;-&quot;??\ &quot;Kč&quot;_-;_-@_-"/>
    <numFmt numFmtId="164" formatCode="_-* #,##0.00\ [$Kč-405]_-;\-* #,##0.00\ [$Kč-405]_-;_-* &quot;-&quot;??\ [$Kč-405]_-;_-@_-"/>
    <numFmt numFmtId="165" formatCode="#,##0.00\ &quot;Kč&quot;"/>
  </numFmts>
  <fonts count="37"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scheme val="minor"/>
    </font>
    <font>
      <sz val="10"/>
      <name val="Arial"/>
      <family val="2"/>
      <charset val="238"/>
    </font>
    <font>
      <sz val="10"/>
      <color theme="0"/>
      <name val="Arial"/>
      <family val="2"/>
      <charset val="238"/>
    </font>
    <font>
      <b/>
      <sz val="10"/>
      <color theme="0"/>
      <name val="Arial"/>
      <family val="2"/>
      <charset val="238"/>
    </font>
    <font>
      <b/>
      <sz val="10"/>
      <name val="Arial"/>
      <family val="2"/>
      <charset val="238"/>
    </font>
    <font>
      <sz val="10"/>
      <color theme="1"/>
      <name val="Arial"/>
      <family val="2"/>
      <charset val="238"/>
    </font>
    <font>
      <b/>
      <sz val="10"/>
      <color rgb="FFFF0000"/>
      <name val="Arial"/>
      <family val="2"/>
      <charset val="238"/>
    </font>
    <font>
      <sz val="8"/>
      <color theme="1"/>
      <name val="Arial"/>
      <family val="2"/>
      <charset val="238"/>
    </font>
    <font>
      <sz val="8"/>
      <name val="Arial"/>
      <family val="2"/>
      <charset val="238"/>
    </font>
    <font>
      <b/>
      <sz val="9.5"/>
      <name val="Arial"/>
      <family val="2"/>
      <charset val="238"/>
    </font>
    <font>
      <b/>
      <sz val="10"/>
      <color theme="1"/>
      <name val="Arial"/>
      <family val="2"/>
      <charset val="238"/>
    </font>
    <font>
      <sz val="10"/>
      <name val="Arial"/>
      <family val="2"/>
    </font>
    <font>
      <sz val="10"/>
      <color theme="1"/>
      <name val="Arial"/>
      <family val="2"/>
    </font>
    <font>
      <b/>
      <sz val="10"/>
      <name val="Arial"/>
      <family val="2"/>
    </font>
    <font>
      <b/>
      <sz val="8"/>
      <color theme="1"/>
      <name val="Arial"/>
      <family val="2"/>
      <charset val="238"/>
    </font>
    <font>
      <b/>
      <sz val="14"/>
      <color theme="1"/>
      <name val="Arial"/>
      <family val="2"/>
      <charset val="238"/>
    </font>
    <font>
      <b/>
      <sz val="16"/>
      <color rgb="FFFF0000"/>
      <name val="Calibri"/>
      <family val="2"/>
      <charset val="238"/>
      <scheme val="minor"/>
    </font>
    <font>
      <sz val="8"/>
      <name val="Calibri"/>
      <family val="2"/>
      <charset val="238"/>
      <scheme val="minor"/>
    </font>
    <font>
      <b/>
      <sz val="10"/>
      <color rgb="FFFFFF00"/>
      <name val="Arial"/>
      <family val="2"/>
      <charset val="238"/>
    </font>
    <font>
      <b/>
      <sz val="11"/>
      <color rgb="FFFF0000"/>
      <name val="Arial"/>
      <family val="2"/>
      <charset val="238"/>
    </font>
    <font>
      <sz val="9"/>
      <color indexed="81"/>
      <name val="Arial"/>
      <family val="2"/>
      <charset val="238"/>
    </font>
    <font>
      <sz val="13"/>
      <color theme="0"/>
      <name val="Arial"/>
      <family val="2"/>
      <charset val="238"/>
    </font>
    <font>
      <b/>
      <sz val="13"/>
      <color theme="0"/>
      <name val="Arial"/>
      <family val="2"/>
      <charset val="238"/>
    </font>
    <font>
      <b/>
      <sz val="9"/>
      <color indexed="81"/>
      <name val="Arial"/>
      <family val="2"/>
      <charset val="238"/>
    </font>
    <font>
      <b/>
      <sz val="11"/>
      <color theme="0"/>
      <name val="Calibri"/>
      <family val="2"/>
      <charset val="238"/>
      <scheme val="minor"/>
    </font>
    <font>
      <b/>
      <sz val="10"/>
      <color rgb="FF1D2B8A"/>
      <name val="Arial"/>
      <family val="2"/>
      <charset val="238"/>
    </font>
    <font>
      <sz val="11"/>
      <color rgb="FF1D2B8A"/>
      <name val="Calibri"/>
      <family val="2"/>
      <charset val="238"/>
      <scheme val="minor"/>
    </font>
    <font>
      <sz val="10"/>
      <color indexed="81"/>
      <name val="Tahoma"/>
      <family val="2"/>
      <charset val="238"/>
    </font>
    <font>
      <sz val="10"/>
      <color theme="1"/>
      <name val="Calibri"/>
      <family val="2"/>
      <charset val="238"/>
      <scheme val="minor"/>
    </font>
    <font>
      <b/>
      <sz val="10"/>
      <color theme="3"/>
      <name val="Arial"/>
      <family val="2"/>
      <charset val="238"/>
    </font>
    <font>
      <b/>
      <sz val="10"/>
      <color theme="0"/>
      <name val="Calibri"/>
      <family val="2"/>
      <charset val="238"/>
      <scheme val="minor"/>
    </font>
    <font>
      <sz val="11"/>
      <color rgb="FFFF0000"/>
      <name val="Calibri"/>
      <family val="2"/>
      <charset val="238"/>
      <scheme val="minor"/>
    </font>
    <font>
      <sz val="9"/>
      <color indexed="81"/>
      <name val="Tahoma"/>
      <family val="2"/>
      <charset val="238"/>
    </font>
    <font>
      <b/>
      <sz val="9"/>
      <color indexed="81"/>
      <name val="Tahoma"/>
      <family val="2"/>
      <charset val="238"/>
    </font>
  </fonts>
  <fills count="19">
    <fill>
      <patternFill patternType="none"/>
    </fill>
    <fill>
      <patternFill patternType="gray125"/>
    </fill>
    <fill>
      <patternFill patternType="solid">
        <fgColor rgb="FFBFBFBF"/>
        <bgColor indexed="64"/>
      </patternFill>
    </fill>
    <fill>
      <patternFill patternType="solid">
        <fgColor rgb="FF1D2B8A"/>
        <bgColor indexed="64"/>
      </patternFill>
    </fill>
    <fill>
      <patternFill patternType="solid">
        <fgColor rgb="FF324148"/>
        <bgColor indexed="64"/>
      </patternFill>
    </fill>
    <fill>
      <patternFill patternType="solid">
        <fgColor rgb="FFC4D0D6"/>
        <bgColor indexed="64"/>
      </patternFill>
    </fill>
    <fill>
      <patternFill patternType="solid">
        <fgColor rgb="FF001BB0"/>
        <bgColor indexed="64"/>
      </patternFill>
    </fill>
    <fill>
      <patternFill patternType="solid">
        <fgColor rgb="FF001BB0"/>
        <bgColor indexed="26"/>
      </patternFill>
    </fill>
    <fill>
      <patternFill patternType="solid">
        <fgColor rgb="FF324148"/>
        <bgColor indexed="24"/>
      </patternFill>
    </fill>
    <fill>
      <patternFill patternType="solid">
        <fgColor theme="0"/>
        <bgColor indexed="64"/>
      </patternFill>
    </fill>
    <fill>
      <patternFill patternType="solid">
        <fgColor rgb="FF324148"/>
        <bgColor indexed="23"/>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FFFF00"/>
        <bgColor indexed="64"/>
      </patternFill>
    </fill>
    <fill>
      <patternFill patternType="solid">
        <fgColor theme="2"/>
        <bgColor indexed="26"/>
      </patternFill>
    </fill>
    <fill>
      <patternFill patternType="solid">
        <fgColor theme="2"/>
        <bgColor indexed="64"/>
      </patternFill>
    </fill>
    <fill>
      <patternFill patternType="solid">
        <fgColor theme="6" tint="0.59999389629810485"/>
        <bgColor indexed="64"/>
      </patternFill>
    </fill>
    <fill>
      <patternFill patternType="solid">
        <fgColor theme="6"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auto="1"/>
      </right>
      <top style="thin">
        <color auto="1"/>
      </top>
      <bottom style="thin">
        <color auto="1"/>
      </bottom>
      <diagonal/>
    </border>
    <border>
      <left style="medium">
        <color indexed="8"/>
      </left>
      <right/>
      <top style="thin">
        <color indexed="64"/>
      </top>
      <bottom style="thin">
        <color indexed="64"/>
      </bottom>
      <diagonal/>
    </border>
    <border>
      <left/>
      <right style="medium">
        <color auto="1"/>
      </right>
      <top style="thin">
        <color auto="1"/>
      </top>
      <bottom/>
      <diagonal/>
    </border>
    <border>
      <left/>
      <right style="medium">
        <color auto="1"/>
      </right>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auto="1"/>
      </right>
      <top style="medium">
        <color auto="1"/>
      </top>
      <bottom/>
      <diagonal/>
    </border>
    <border>
      <left/>
      <right/>
      <top/>
      <bottom style="thin">
        <color indexed="64"/>
      </bottom>
      <diagonal/>
    </border>
    <border>
      <left style="medium">
        <color indexed="8"/>
      </left>
      <right style="medium">
        <color indexed="64"/>
      </right>
      <top/>
      <bottom style="thin">
        <color indexed="8"/>
      </bottom>
      <diagonal/>
    </border>
    <border>
      <left style="medium">
        <color indexed="8"/>
      </left>
      <right style="medium">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top/>
      <bottom/>
      <diagonal/>
    </border>
  </borders>
  <cellStyleXfs count="4">
    <xf numFmtId="0" fontId="0" fillId="0" borderId="0"/>
    <xf numFmtId="44" fontId="3" fillId="0" borderId="0" applyFont="0" applyFill="0" applyBorder="0" applyAlignment="0" applyProtection="0"/>
    <xf numFmtId="0" fontId="4" fillId="0" borderId="0"/>
    <xf numFmtId="9" fontId="3" fillId="0" borderId="0" applyFont="0" applyFill="0" applyBorder="0" applyAlignment="0" applyProtection="0"/>
  </cellStyleXfs>
  <cellXfs count="185">
    <xf numFmtId="0" fontId="0" fillId="0" borderId="0" xfId="0"/>
    <xf numFmtId="0" fontId="0" fillId="0" borderId="0" xfId="0" applyProtection="1">
      <protection hidden="1"/>
    </xf>
    <xf numFmtId="0" fontId="2" fillId="0" borderId="0" xfId="0" applyFont="1" applyProtection="1">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wrapText="1"/>
      <protection hidden="1"/>
    </xf>
    <xf numFmtId="0" fontId="2" fillId="0" borderId="0" xfId="0" applyFont="1" applyAlignment="1" applyProtection="1">
      <alignment vertical="center"/>
      <protection hidden="1"/>
    </xf>
    <xf numFmtId="0" fontId="8" fillId="5" borderId="10" xfId="0" applyFont="1" applyFill="1" applyBorder="1" applyAlignment="1" applyProtection="1">
      <alignment horizontal="left" vertical="center" wrapText="1"/>
      <protection hidden="1"/>
    </xf>
    <xf numFmtId="0" fontId="15" fillId="9" borderId="1" xfId="0" applyFont="1" applyFill="1" applyBorder="1" applyAlignment="1" applyProtection="1">
      <alignment horizontal="right" vertical="center"/>
      <protection hidden="1"/>
    </xf>
    <xf numFmtId="0" fontId="16" fillId="11" borderId="5" xfId="0" applyFont="1" applyFill="1" applyBorder="1" applyAlignment="1" applyProtection="1">
      <alignment horizontal="left" vertical="center"/>
      <protection hidden="1"/>
    </xf>
    <xf numFmtId="0" fontId="16" fillId="11" borderId="1" xfId="0" applyFont="1" applyFill="1" applyBorder="1" applyAlignment="1" applyProtection="1">
      <alignment horizontal="center" vertical="center" wrapText="1"/>
      <protection hidden="1"/>
    </xf>
    <xf numFmtId="0" fontId="14" fillId="0" borderId="1" xfId="0" applyFont="1" applyBorder="1" applyAlignment="1" applyProtection="1">
      <alignment vertical="center" wrapText="1"/>
      <protection hidden="1"/>
    </xf>
    <xf numFmtId="0" fontId="14" fillId="0" borderId="1" xfId="0" applyFont="1" applyBorder="1" applyAlignment="1" applyProtection="1">
      <alignment horizontal="center" vertical="center" wrapText="1"/>
      <protection hidden="1"/>
    </xf>
    <xf numFmtId="0" fontId="6" fillId="6" borderId="24" xfId="2" applyFont="1" applyFill="1" applyBorder="1" applyAlignment="1" applyProtection="1">
      <alignment horizontal="center" vertical="center" wrapText="1"/>
      <protection hidden="1"/>
    </xf>
    <xf numFmtId="0" fontId="1" fillId="0" borderId="0" xfId="0" applyFont="1" applyProtection="1">
      <protection hidden="1"/>
    </xf>
    <xf numFmtId="44" fontId="6" fillId="8" borderId="23" xfId="1" applyFont="1" applyFill="1" applyBorder="1" applyAlignment="1" applyProtection="1">
      <alignment horizontal="right" vertical="center"/>
      <protection hidden="1"/>
    </xf>
    <xf numFmtId="0" fontId="9" fillId="0" borderId="0" xfId="2" applyFont="1" applyProtection="1">
      <protection hidden="1"/>
    </xf>
    <xf numFmtId="0" fontId="4" fillId="0" borderId="0" xfId="2" applyProtection="1">
      <protection hidden="1"/>
    </xf>
    <xf numFmtId="0" fontId="4" fillId="0" borderId="0" xfId="2" applyAlignment="1" applyProtection="1">
      <alignment horizontal="left" vertical="center" wrapText="1"/>
      <protection hidden="1"/>
    </xf>
    <xf numFmtId="49" fontId="4" fillId="0" borderId="0" xfId="2" applyNumberFormat="1" applyAlignment="1" applyProtection="1">
      <alignment horizontal="center" vertical="center"/>
      <protection hidden="1"/>
    </xf>
    <xf numFmtId="4" fontId="4" fillId="0" borderId="0" xfId="2" applyNumberFormat="1" applyAlignment="1" applyProtection="1">
      <alignment horizontal="center" vertical="center"/>
      <protection hidden="1"/>
    </xf>
    <xf numFmtId="0" fontId="8" fillId="0" borderId="0" xfId="0" applyFont="1" applyProtection="1">
      <protection hidden="1"/>
    </xf>
    <xf numFmtId="0" fontId="4" fillId="0" borderId="1" xfId="0" applyFont="1" applyBorder="1" applyAlignment="1" applyProtection="1">
      <alignment horizontal="left" vertical="center" wrapText="1"/>
      <protection hidden="1"/>
    </xf>
    <xf numFmtId="0" fontId="4" fillId="0" borderId="0" xfId="0" applyFont="1" applyProtection="1">
      <protection hidden="1"/>
    </xf>
    <xf numFmtId="0" fontId="4" fillId="0" borderId="0" xfId="0" applyFont="1" applyAlignment="1" applyProtection="1">
      <alignment horizontal="left" vertical="top" wrapText="1"/>
      <protection hidden="1"/>
    </xf>
    <xf numFmtId="0" fontId="4" fillId="0" borderId="0" xfId="0" applyFont="1" applyAlignment="1" applyProtection="1">
      <alignment horizontal="center" vertical="top" wrapText="1"/>
      <protection hidden="1"/>
    </xf>
    <xf numFmtId="0" fontId="7" fillId="0" borderId="0" xfId="0" applyFont="1" applyAlignment="1" applyProtection="1">
      <alignment horizontal="center" vertical="center" wrapText="1"/>
      <protection hidden="1"/>
    </xf>
    <xf numFmtId="0" fontId="4" fillId="0" borderId="0" xfId="0" applyFont="1" applyAlignment="1" applyProtection="1">
      <alignment horizontal="left" vertical="center"/>
      <protection hidden="1"/>
    </xf>
    <xf numFmtId="0" fontId="4" fillId="0" borderId="2"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2" borderId="1" xfId="0" applyFont="1" applyFill="1" applyBorder="1" applyAlignment="1" applyProtection="1">
      <alignment horizontal="left" vertical="center" wrapText="1"/>
      <protection hidden="1"/>
    </xf>
    <xf numFmtId="44" fontId="7" fillId="2" borderId="1" xfId="0" applyNumberFormat="1" applyFont="1" applyFill="1" applyBorder="1" applyAlignment="1" applyProtection="1">
      <alignment horizontal="right" vertical="center" wrapText="1"/>
      <protection hidden="1"/>
    </xf>
    <xf numFmtId="0" fontId="4" fillId="0" borderId="2" xfId="0" applyFont="1" applyBorder="1" applyAlignment="1" applyProtection="1">
      <alignment horizontal="right" vertical="center" wrapText="1"/>
      <protection hidden="1"/>
    </xf>
    <xf numFmtId="44" fontId="4" fillId="0" borderId="2" xfId="0" applyNumberFormat="1" applyFont="1" applyBorder="1" applyAlignment="1" applyProtection="1">
      <alignment horizontal="right" vertical="center" wrapText="1"/>
      <protection hidden="1"/>
    </xf>
    <xf numFmtId="44" fontId="7" fillId="0" borderId="2" xfId="0" applyNumberFormat="1" applyFont="1" applyBorder="1" applyAlignment="1" applyProtection="1">
      <alignment horizontal="right" vertical="center" wrapText="1"/>
      <protection hidden="1"/>
    </xf>
    <xf numFmtId="0" fontId="4" fillId="0" borderId="1" xfId="0" applyFont="1" applyBorder="1" applyAlignment="1" applyProtection="1">
      <alignment horizontal="right" vertical="center" wrapText="1"/>
      <protection hidden="1"/>
    </xf>
    <xf numFmtId="44" fontId="4" fillId="0" borderId="1" xfId="0" applyNumberFormat="1" applyFont="1" applyBorder="1" applyAlignment="1" applyProtection="1">
      <alignment horizontal="right" vertical="center" wrapText="1"/>
      <protection hidden="1"/>
    </xf>
    <xf numFmtId="44" fontId="7" fillId="0" borderId="1" xfId="0" applyNumberFormat="1" applyFont="1" applyBorder="1" applyAlignment="1" applyProtection="1">
      <alignment horizontal="right" vertical="center" wrapText="1"/>
      <protection hidden="1"/>
    </xf>
    <xf numFmtId="0" fontId="4" fillId="0" borderId="3" xfId="0" applyFont="1" applyBorder="1" applyAlignment="1" applyProtection="1">
      <alignment horizontal="right" vertical="center" wrapText="1"/>
      <protection hidden="1"/>
    </xf>
    <xf numFmtId="44" fontId="4" fillId="0" borderId="3" xfId="0" applyNumberFormat="1" applyFont="1" applyBorder="1" applyAlignment="1" applyProtection="1">
      <alignment horizontal="right" vertical="center" wrapText="1"/>
      <protection hidden="1"/>
    </xf>
    <xf numFmtId="0" fontId="4" fillId="0" borderId="2" xfId="0" applyFont="1" applyBorder="1" applyAlignment="1" applyProtection="1">
      <alignment horizontal="left" vertical="center" wrapText="1"/>
      <protection hidden="1"/>
    </xf>
    <xf numFmtId="44" fontId="4" fillId="0" borderId="2" xfId="0" applyNumberFormat="1" applyFont="1" applyBorder="1" applyAlignment="1" applyProtection="1">
      <alignment horizontal="left" vertical="center" wrapText="1"/>
      <protection hidden="1"/>
    </xf>
    <xf numFmtId="44" fontId="7" fillId="2" borderId="1" xfId="0" applyNumberFormat="1" applyFont="1" applyFill="1" applyBorder="1" applyAlignment="1" applyProtection="1">
      <alignment horizontal="left" vertical="center" wrapText="1"/>
      <protection hidden="1"/>
    </xf>
    <xf numFmtId="0" fontId="4" fillId="0" borderId="0" xfId="0" applyFont="1" applyAlignment="1" applyProtection="1">
      <alignment horizontal="justify" vertical="center" wrapText="1"/>
      <protection hidden="1"/>
    </xf>
    <xf numFmtId="0" fontId="4" fillId="0" borderId="0" xfId="0" applyFont="1" applyAlignment="1" applyProtection="1">
      <alignment vertical="center"/>
      <protection hidden="1"/>
    </xf>
    <xf numFmtId="0" fontId="0" fillId="0" borderId="0" xfId="0" applyAlignment="1" applyProtection="1">
      <alignment wrapText="1"/>
      <protection hidden="1"/>
    </xf>
    <xf numFmtId="0" fontId="0" fillId="0" borderId="1" xfId="0" applyBorder="1" applyProtection="1">
      <protection hidden="1"/>
    </xf>
    <xf numFmtId="0" fontId="0" fillId="0" borderId="0" xfId="0" applyAlignment="1" applyProtection="1">
      <alignment horizontal="center"/>
      <protection hidden="1"/>
    </xf>
    <xf numFmtId="0" fontId="2" fillId="0" borderId="0" xfId="0" applyFont="1" applyAlignment="1" applyProtection="1">
      <alignment horizontal="center" vertical="center" wrapText="1"/>
      <protection hidden="1"/>
    </xf>
    <xf numFmtId="49" fontId="7" fillId="9" borderId="13" xfId="2" applyNumberFormat="1" applyFont="1" applyFill="1" applyBorder="1" applyAlignment="1" applyProtection="1">
      <alignment horizontal="right" vertical="center"/>
      <protection hidden="1"/>
    </xf>
    <xf numFmtId="49" fontId="6" fillId="6" borderId="13" xfId="2" applyNumberFormat="1" applyFont="1" applyFill="1" applyBorder="1" applyAlignment="1" applyProtection="1">
      <alignment horizontal="left" vertical="center"/>
      <protection hidden="1"/>
    </xf>
    <xf numFmtId="49" fontId="6" fillId="6" borderId="21" xfId="2" applyNumberFormat="1" applyFont="1" applyFill="1" applyBorder="1" applyAlignment="1" applyProtection="1">
      <alignment horizontal="left" vertical="center"/>
      <protection hidden="1"/>
    </xf>
    <xf numFmtId="49" fontId="7" fillId="9" borderId="22" xfId="2" applyNumberFormat="1" applyFont="1" applyFill="1" applyBorder="1" applyAlignment="1" applyProtection="1">
      <alignment horizontal="right" vertical="center"/>
      <protection hidden="1"/>
    </xf>
    <xf numFmtId="49" fontId="4" fillId="9" borderId="22" xfId="2" applyNumberFormat="1" applyFill="1" applyBorder="1" applyAlignment="1" applyProtection="1">
      <alignment vertical="center"/>
      <protection hidden="1"/>
    </xf>
    <xf numFmtId="165" fontId="6" fillId="6" borderId="21" xfId="2" applyNumberFormat="1" applyFont="1" applyFill="1" applyBorder="1" applyAlignment="1" applyProtection="1">
      <alignment horizontal="right" vertical="center"/>
      <protection hidden="1"/>
    </xf>
    <xf numFmtId="165" fontId="6" fillId="8" borderId="17" xfId="1" applyNumberFormat="1" applyFont="1" applyFill="1" applyBorder="1" applyAlignment="1" applyProtection="1">
      <alignment horizontal="right" vertical="center"/>
      <protection hidden="1"/>
    </xf>
    <xf numFmtId="0" fontId="8" fillId="5" borderId="10" xfId="0" applyFont="1" applyFill="1" applyBorder="1" applyAlignment="1" applyProtection="1">
      <alignment vertical="center" wrapText="1"/>
      <protection hidden="1"/>
    </xf>
    <xf numFmtId="49" fontId="4" fillId="0" borderId="0" xfId="2" applyNumberFormat="1" applyAlignment="1" applyProtection="1">
      <alignment horizontal="left" vertical="center"/>
      <protection hidden="1"/>
    </xf>
    <xf numFmtId="49" fontId="6" fillId="6" borderId="33" xfId="2" applyNumberFormat="1" applyFont="1" applyFill="1" applyBorder="1" applyAlignment="1" applyProtection="1">
      <alignment horizontal="left" vertical="center"/>
      <protection hidden="1"/>
    </xf>
    <xf numFmtId="165" fontId="6" fillId="6" borderId="26" xfId="2" applyNumberFormat="1" applyFont="1" applyFill="1" applyBorder="1" applyAlignment="1" applyProtection="1">
      <alignment horizontal="right" vertical="center"/>
      <protection hidden="1"/>
    </xf>
    <xf numFmtId="44" fontId="5" fillId="6" borderId="22" xfId="2" applyNumberFormat="1" applyFont="1" applyFill="1" applyBorder="1" applyAlignment="1" applyProtection="1">
      <alignment horizontal="left" vertical="center" wrapText="1"/>
      <protection hidden="1"/>
    </xf>
    <xf numFmtId="44" fontId="4" fillId="0" borderId="22" xfId="2" applyNumberFormat="1" applyBorder="1" applyAlignment="1" applyProtection="1">
      <alignment horizontal="left" vertical="center" wrapText="1"/>
      <protection hidden="1"/>
    </xf>
    <xf numFmtId="44" fontId="11" fillId="0" borderId="22" xfId="2" applyNumberFormat="1" applyFont="1" applyBorder="1" applyAlignment="1" applyProtection="1">
      <alignment horizontal="left" vertical="center" wrapText="1"/>
      <protection hidden="1"/>
    </xf>
    <xf numFmtId="0" fontId="8" fillId="5" borderId="15" xfId="0" applyFont="1" applyFill="1" applyBorder="1" applyAlignment="1" applyProtection="1">
      <alignment vertical="center" wrapText="1"/>
      <protection hidden="1"/>
    </xf>
    <xf numFmtId="0" fontId="6" fillId="4" borderId="9" xfId="0" applyFont="1" applyFill="1" applyBorder="1" applyAlignment="1" applyProtection="1">
      <alignment horizontal="left" vertical="center"/>
      <protection hidden="1"/>
    </xf>
    <xf numFmtId="0" fontId="0" fillId="0" borderId="0" xfId="0" applyAlignment="1" applyProtection="1">
      <alignment horizontal="left"/>
      <protection hidden="1"/>
    </xf>
    <xf numFmtId="0" fontId="6" fillId="6" borderId="7" xfId="2" applyFont="1" applyFill="1" applyBorder="1" applyAlignment="1" applyProtection="1">
      <alignment horizontal="center" vertical="center" wrapText="1"/>
      <protection hidden="1"/>
    </xf>
    <xf numFmtId="165" fontId="6" fillId="8" borderId="18" xfId="1" applyNumberFormat="1" applyFont="1" applyFill="1" applyBorder="1" applyAlignment="1" applyProtection="1">
      <alignment horizontal="right" vertical="center"/>
      <protection hidden="1"/>
    </xf>
    <xf numFmtId="44" fontId="6" fillId="6" borderId="28" xfId="2" applyNumberFormat="1" applyFont="1" applyFill="1" applyBorder="1" applyAlignment="1" applyProtection="1">
      <alignment horizontal="left" vertical="center" wrapText="1"/>
      <protection hidden="1"/>
    </xf>
    <xf numFmtId="44" fontId="4" fillId="13" borderId="29" xfId="0" applyNumberFormat="1" applyFont="1" applyFill="1" applyBorder="1" applyAlignment="1" applyProtection="1">
      <alignment horizontal="left" vertical="center" wrapText="1"/>
      <protection hidden="1"/>
    </xf>
    <xf numFmtId="0" fontId="9" fillId="0" borderId="0" xfId="0" applyFont="1" applyAlignment="1" applyProtection="1">
      <alignment vertical="center"/>
      <protection hidden="1"/>
    </xf>
    <xf numFmtId="49" fontId="6" fillId="6" borderId="34" xfId="2" applyNumberFormat="1" applyFont="1" applyFill="1" applyBorder="1" applyAlignment="1" applyProtection="1">
      <alignment horizontal="center" vertical="center" wrapText="1"/>
      <protection hidden="1"/>
    </xf>
    <xf numFmtId="49" fontId="6" fillId="6" borderId="36" xfId="2" applyNumberFormat="1" applyFont="1" applyFill="1" applyBorder="1" applyAlignment="1" applyProtection="1">
      <alignment horizontal="left" vertical="center"/>
      <protection hidden="1"/>
    </xf>
    <xf numFmtId="49" fontId="0" fillId="12" borderId="37" xfId="0" applyNumberFormat="1" applyFill="1" applyBorder="1" applyAlignment="1" applyProtection="1">
      <alignment horizontal="left" vertical="center" wrapText="1"/>
      <protection hidden="1"/>
    </xf>
    <xf numFmtId="0" fontId="0" fillId="0" borderId="37" xfId="0" applyBorder="1" applyAlignment="1" applyProtection="1">
      <alignment horizontal="left" vertical="center" wrapText="1"/>
      <protection hidden="1"/>
    </xf>
    <xf numFmtId="49" fontId="0" fillId="12" borderId="38" xfId="0" applyNumberFormat="1" applyFill="1" applyBorder="1" applyAlignment="1" applyProtection="1">
      <alignment horizontal="left" vertical="center" wrapText="1"/>
      <protection hidden="1"/>
    </xf>
    <xf numFmtId="44" fontId="11" fillId="0" borderId="11" xfId="2" applyNumberFormat="1" applyFont="1" applyBorder="1" applyAlignment="1" applyProtection="1">
      <alignment horizontal="left" vertical="center" wrapText="1"/>
      <protection hidden="1"/>
    </xf>
    <xf numFmtId="165" fontId="6" fillId="8" borderId="39" xfId="1" applyNumberFormat="1" applyFont="1" applyFill="1" applyBorder="1" applyAlignment="1" applyProtection="1">
      <alignment horizontal="right" vertical="center"/>
      <protection hidden="1"/>
    </xf>
    <xf numFmtId="0" fontId="12" fillId="0" borderId="2" xfId="0" applyFont="1" applyBorder="1" applyAlignment="1" applyProtection="1">
      <alignment horizontal="center" vertical="center" wrapText="1"/>
      <protection hidden="1"/>
    </xf>
    <xf numFmtId="0" fontId="0" fillId="0" borderId="1" xfId="0" applyBorder="1" applyAlignment="1" applyProtection="1">
      <alignment horizontal="center"/>
      <protection hidden="1"/>
    </xf>
    <xf numFmtId="44" fontId="4" fillId="13" borderId="31" xfId="0" applyNumberFormat="1" applyFont="1" applyFill="1" applyBorder="1" applyAlignment="1" applyProtection="1">
      <alignment horizontal="left" vertical="center" wrapText="1"/>
      <protection hidden="1"/>
    </xf>
    <xf numFmtId="44" fontId="4" fillId="13" borderId="32" xfId="0" applyNumberFormat="1" applyFont="1" applyFill="1" applyBorder="1" applyAlignment="1" applyProtection="1">
      <alignment horizontal="left" vertical="center" wrapText="1"/>
      <protection hidden="1"/>
    </xf>
    <xf numFmtId="49" fontId="21" fillId="6" borderId="17" xfId="2" applyNumberFormat="1" applyFont="1" applyFill="1" applyBorder="1" applyAlignment="1" applyProtection="1">
      <alignment horizontal="center" vertical="center" wrapText="1"/>
      <protection hidden="1"/>
    </xf>
    <xf numFmtId="44" fontId="22" fillId="6" borderId="35" xfId="2" applyNumberFormat="1" applyFont="1" applyFill="1" applyBorder="1" applyAlignment="1" applyProtection="1">
      <alignment horizontal="center" vertical="center" wrapText="1"/>
      <protection hidden="1"/>
    </xf>
    <xf numFmtId="44" fontId="4" fillId="9" borderId="1" xfId="1" applyFont="1" applyFill="1" applyBorder="1" applyAlignment="1" applyProtection="1">
      <alignment horizontal="right" vertical="center"/>
      <protection locked="0"/>
    </xf>
    <xf numFmtId="44" fontId="4" fillId="9" borderId="21" xfId="1" applyFont="1" applyFill="1" applyBorder="1" applyAlignment="1" applyProtection="1">
      <alignment horizontal="right" vertical="center"/>
      <protection locked="0"/>
    </xf>
    <xf numFmtId="0" fontId="19" fillId="0" borderId="0" xfId="0" applyFont="1" applyAlignment="1" applyProtection="1">
      <alignment horizontal="center" vertical="center"/>
      <protection hidden="1"/>
    </xf>
    <xf numFmtId="0" fontId="7" fillId="0" borderId="2" xfId="0" applyFont="1" applyBorder="1" applyAlignment="1" applyProtection="1">
      <alignment horizontal="center" vertical="center" wrapText="1"/>
      <protection hidden="1"/>
    </xf>
    <xf numFmtId="0" fontId="8" fillId="0" borderId="11" xfId="0" applyFont="1" applyBorder="1" applyAlignment="1" applyProtection="1">
      <alignment horizontal="left" vertical="center"/>
      <protection locked="0"/>
    </xf>
    <xf numFmtId="49" fontId="0" fillId="0" borderId="11" xfId="0" applyNumberFormat="1" applyBorder="1" applyAlignment="1" applyProtection="1">
      <alignment horizontal="left" wrapText="1"/>
      <protection locked="0"/>
    </xf>
    <xf numFmtId="164" fontId="8" fillId="0" borderId="11" xfId="0" applyNumberFormat="1"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165" fontId="6" fillId="8" borderId="2" xfId="1" applyNumberFormat="1" applyFont="1" applyFill="1" applyBorder="1" applyAlignment="1" applyProtection="1">
      <alignment horizontal="center" vertical="center"/>
      <protection hidden="1"/>
    </xf>
    <xf numFmtId="44" fontId="4" fillId="9" borderId="1" xfId="1" applyFont="1" applyFill="1" applyBorder="1" applyAlignment="1" applyProtection="1">
      <alignment horizontal="center" vertical="center"/>
      <protection locked="0"/>
    </xf>
    <xf numFmtId="49" fontId="28" fillId="15" borderId="1" xfId="2" applyNumberFormat="1" applyFont="1" applyFill="1" applyBorder="1" applyAlignment="1" applyProtection="1">
      <alignment horizontal="center" vertical="center"/>
      <protection hidden="1"/>
    </xf>
    <xf numFmtId="0" fontId="9" fillId="6" borderId="24" xfId="2" applyFont="1" applyFill="1" applyBorder="1" applyAlignment="1" applyProtection="1">
      <alignment horizontal="center" vertical="center" wrapText="1"/>
      <protection hidden="1"/>
    </xf>
    <xf numFmtId="0" fontId="8" fillId="17" borderId="10" xfId="0" applyFont="1" applyFill="1" applyBorder="1" applyAlignment="1" applyProtection="1">
      <alignment vertical="center" wrapText="1"/>
      <protection hidden="1"/>
    </xf>
    <xf numFmtId="0" fontId="32" fillId="17" borderId="10" xfId="0" applyFont="1" applyFill="1" applyBorder="1" applyAlignment="1" applyProtection="1">
      <alignment horizontal="right" vertical="center" wrapText="1"/>
      <protection hidden="1"/>
    </xf>
    <xf numFmtId="7" fontId="32" fillId="17" borderId="11" xfId="1" applyNumberFormat="1" applyFont="1" applyFill="1" applyBorder="1" applyAlignment="1" applyProtection="1">
      <alignment horizontal="center" vertical="center" wrapText="1"/>
    </xf>
    <xf numFmtId="0" fontId="33" fillId="18" borderId="0" xfId="0" applyFont="1" applyFill="1" applyAlignment="1" applyProtection="1">
      <alignment horizontal="center" wrapText="1"/>
      <protection hidden="1"/>
    </xf>
    <xf numFmtId="10" fontId="27" fillId="18" borderId="0" xfId="3" applyNumberFormat="1" applyFont="1" applyFill="1" applyAlignment="1" applyProtection="1">
      <alignment horizontal="center" vertical="center" wrapText="1"/>
      <protection hidden="1"/>
    </xf>
    <xf numFmtId="7" fontId="0" fillId="0" borderId="0" xfId="0" applyNumberFormat="1" applyProtection="1">
      <protection hidden="1"/>
    </xf>
    <xf numFmtId="164" fontId="0" fillId="0" borderId="0" xfId="0" applyNumberFormat="1" applyProtection="1">
      <protection hidden="1"/>
    </xf>
    <xf numFmtId="0" fontId="8" fillId="0" borderId="11" xfId="0" applyFont="1" applyBorder="1" applyAlignment="1" applyProtection="1">
      <alignment horizontal="center" vertical="center"/>
      <protection locked="0"/>
    </xf>
    <xf numFmtId="0" fontId="34" fillId="0" borderId="0" xfId="0" applyFont="1" applyAlignment="1" applyProtection="1">
      <alignment horizontal="left" vertical="center" wrapText="1"/>
      <protection hidden="1"/>
    </xf>
    <xf numFmtId="0" fontId="2" fillId="14" borderId="40" xfId="0" applyFont="1" applyFill="1" applyBorder="1" applyAlignment="1" applyProtection="1">
      <alignment vertical="center"/>
      <protection hidden="1"/>
    </xf>
    <xf numFmtId="0" fontId="0" fillId="14" borderId="40" xfId="0" applyFill="1" applyBorder="1"/>
    <xf numFmtId="0" fontId="10" fillId="0" borderId="3" xfId="0" applyFont="1" applyBorder="1" applyAlignment="1" applyProtection="1">
      <alignment horizontal="left" vertical="center" wrapText="1"/>
      <protection hidden="1"/>
    </xf>
    <xf numFmtId="0" fontId="6" fillId="4" borderId="13" xfId="0" applyFont="1" applyFill="1" applyBorder="1" applyAlignment="1" applyProtection="1">
      <alignment horizontal="left" vertical="center"/>
      <protection hidden="1"/>
    </xf>
    <xf numFmtId="0" fontId="6" fillId="4" borderId="29" xfId="0" applyFont="1" applyFill="1" applyBorder="1" applyAlignment="1" applyProtection="1">
      <alignment horizontal="left" vertical="center"/>
      <protection hidden="1"/>
    </xf>
    <xf numFmtId="0" fontId="10" fillId="0" borderId="1" xfId="0" applyFont="1" applyBorder="1" applyAlignment="1" applyProtection="1">
      <alignment horizontal="left" vertical="center" wrapText="1"/>
      <protection hidden="1"/>
    </xf>
    <xf numFmtId="0" fontId="8" fillId="0" borderId="8" xfId="0" applyFont="1" applyBorder="1" applyAlignment="1" applyProtection="1">
      <alignment horizontal="center" wrapText="1"/>
      <protection hidden="1"/>
    </xf>
    <xf numFmtId="0" fontId="8" fillId="0" borderId="10" xfId="0" applyFont="1" applyBorder="1" applyAlignment="1" applyProtection="1">
      <alignment horizontal="center" wrapText="1"/>
      <protection hidden="1"/>
    </xf>
    <xf numFmtId="0" fontId="8" fillId="0" borderId="12" xfId="0" applyFont="1" applyBorder="1" applyAlignment="1" applyProtection="1">
      <alignment horizontal="center" wrapText="1"/>
      <protection hidden="1"/>
    </xf>
    <xf numFmtId="0" fontId="18" fillId="0" borderId="25" xfId="0" applyFont="1" applyBorder="1" applyAlignment="1" applyProtection="1">
      <alignment horizontal="left" vertical="center"/>
      <protection locked="0" hidden="1"/>
    </xf>
    <xf numFmtId="0" fontId="18" fillId="0" borderId="14" xfId="0" applyFont="1" applyBorder="1" applyAlignment="1" applyProtection="1">
      <alignment horizontal="left" vertical="center"/>
      <protection locked="0" hidden="1"/>
    </xf>
    <xf numFmtId="0" fontId="6" fillId="4" borderId="13"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8" fillId="0" borderId="13" xfId="0" applyFont="1" applyBorder="1" applyAlignment="1" applyProtection="1">
      <alignment horizontal="left" vertical="center" wrapText="1"/>
      <protection hidden="1"/>
    </xf>
    <xf numFmtId="0" fontId="0" fillId="0" borderId="21" xfId="0" applyBorder="1" applyAlignment="1">
      <alignment horizontal="left" vertical="center" wrapText="1"/>
    </xf>
    <xf numFmtId="0" fontId="32" fillId="0" borderId="13" xfId="0" applyFont="1" applyBorder="1" applyAlignment="1" applyProtection="1">
      <alignment horizontal="right" vertical="center" wrapText="1"/>
      <protection hidden="1"/>
    </xf>
    <xf numFmtId="0" fontId="0" fillId="0" borderId="29" xfId="0" applyBorder="1" applyAlignment="1">
      <alignment vertical="center" wrapText="1"/>
    </xf>
    <xf numFmtId="0" fontId="2" fillId="0" borderId="40" xfId="0" applyFont="1" applyBorder="1" applyAlignment="1" applyProtection="1">
      <alignment horizontal="left" vertical="center" wrapText="1"/>
      <protection hidden="1"/>
    </xf>
    <xf numFmtId="0" fontId="2" fillId="0" borderId="40" xfId="0" applyFont="1" applyBorder="1" applyAlignment="1">
      <alignment wrapText="1"/>
    </xf>
    <xf numFmtId="49" fontId="4" fillId="0" borderId="0" xfId="2" applyNumberFormat="1" applyAlignment="1" applyProtection="1">
      <alignment horizontal="justify" vertical="center" wrapText="1"/>
      <protection hidden="1"/>
    </xf>
    <xf numFmtId="49" fontId="6" fillId="8" borderId="13" xfId="2" applyNumberFormat="1" applyFont="1" applyFill="1" applyBorder="1" applyAlignment="1" applyProtection="1">
      <alignment horizontal="right" vertical="center"/>
      <protection hidden="1"/>
    </xf>
    <xf numFmtId="49" fontId="6" fillId="8" borderId="21" xfId="2" applyNumberFormat="1" applyFont="1" applyFill="1" applyBorder="1" applyAlignment="1" applyProtection="1">
      <alignment horizontal="right" vertical="center"/>
      <protection hidden="1"/>
    </xf>
    <xf numFmtId="0" fontId="0" fillId="0" borderId="5" xfId="0" applyBorder="1" applyAlignment="1" applyProtection="1">
      <alignment horizontal="right" vertical="center"/>
      <protection hidden="1"/>
    </xf>
    <xf numFmtId="0" fontId="10" fillId="0" borderId="0" xfId="0" applyFont="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44" fontId="9" fillId="10" borderId="15" xfId="1" applyFont="1" applyFill="1" applyBorder="1" applyAlignment="1" applyProtection="1">
      <alignment horizontal="center" vertical="center" wrapText="1"/>
      <protection hidden="1"/>
    </xf>
    <xf numFmtId="44" fontId="9" fillId="10" borderId="20" xfId="1" applyFont="1" applyFill="1" applyBorder="1" applyAlignment="1" applyProtection="1">
      <alignment horizontal="center" vertical="center" wrapText="1"/>
      <protection hidden="1"/>
    </xf>
    <xf numFmtId="49" fontId="4" fillId="0" borderId="0" xfId="2" applyNumberFormat="1" applyAlignment="1" applyProtection="1">
      <alignment horizontal="left" vertical="center" wrapText="1"/>
      <protection hidden="1"/>
    </xf>
    <xf numFmtId="0" fontId="8" fillId="0" borderId="41" xfId="0" applyFont="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31" fillId="0" borderId="0" xfId="0" applyFont="1"/>
    <xf numFmtId="49" fontId="4" fillId="9" borderId="21" xfId="2" applyNumberFormat="1" applyFill="1" applyBorder="1" applyAlignment="1" applyProtection="1">
      <alignment horizontal="left" vertical="center" wrapText="1"/>
      <protection hidden="1"/>
    </xf>
    <xf numFmtId="49" fontId="4" fillId="9" borderId="5" xfId="2" applyNumberFormat="1" applyFill="1" applyBorder="1" applyAlignment="1" applyProtection="1">
      <alignment horizontal="left" vertical="center" wrapText="1"/>
      <protection hidden="1"/>
    </xf>
    <xf numFmtId="49" fontId="8" fillId="12" borderId="30" xfId="0" applyNumberFormat="1" applyFont="1" applyFill="1" applyBorder="1" applyAlignment="1" applyProtection="1">
      <alignment horizontal="left" vertical="center" wrapText="1"/>
      <protection hidden="1"/>
    </xf>
    <xf numFmtId="49" fontId="8" fillId="12" borderId="5" xfId="0" applyNumberFormat="1" applyFont="1" applyFill="1" applyBorder="1" applyAlignment="1" applyProtection="1">
      <alignment horizontal="left" vertical="center" wrapText="1"/>
      <protection hidden="1"/>
    </xf>
    <xf numFmtId="49" fontId="4" fillId="9" borderId="5" xfId="2" applyNumberFormat="1" applyFill="1" applyBorder="1" applyAlignment="1" applyProtection="1">
      <alignment horizontal="left" vertical="center"/>
      <protection hidden="1"/>
    </xf>
    <xf numFmtId="49" fontId="4" fillId="9" borderId="21" xfId="2" applyNumberFormat="1" applyFill="1" applyBorder="1" applyAlignment="1" applyProtection="1">
      <alignment horizontal="left" vertical="center"/>
      <protection hidden="1"/>
    </xf>
    <xf numFmtId="49" fontId="6" fillId="7" borderId="12" xfId="2" applyNumberFormat="1" applyFont="1" applyFill="1" applyBorder="1" applyAlignment="1" applyProtection="1">
      <alignment horizontal="center" vertical="center"/>
      <protection hidden="1"/>
    </xf>
    <xf numFmtId="49" fontId="6" fillId="7" borderId="2" xfId="2" applyNumberFormat="1" applyFont="1" applyFill="1" applyBorder="1" applyAlignment="1" applyProtection="1">
      <alignment horizontal="center" vertical="center"/>
      <protection hidden="1"/>
    </xf>
    <xf numFmtId="49" fontId="4" fillId="9" borderId="13" xfId="2" applyNumberFormat="1" applyFill="1"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49" fontId="8" fillId="0" borderId="30" xfId="0" applyNumberFormat="1" applyFont="1" applyBorder="1" applyAlignment="1" applyProtection="1">
      <alignment horizontal="left" vertical="center" wrapText="1"/>
      <protection hidden="1"/>
    </xf>
    <xf numFmtId="49" fontId="8" fillId="0" borderId="5" xfId="0" applyNumberFormat="1" applyFont="1" applyBorder="1" applyAlignment="1" applyProtection="1">
      <alignment horizontal="left" vertical="center" wrapText="1"/>
      <protection hidden="1"/>
    </xf>
    <xf numFmtId="49" fontId="28" fillId="16" borderId="4" xfId="2" applyNumberFormat="1" applyFont="1" applyFill="1" applyBorder="1" applyAlignment="1" applyProtection="1">
      <alignment horizontal="left" vertical="center"/>
      <protection hidden="1"/>
    </xf>
    <xf numFmtId="0" fontId="29" fillId="16" borderId="5" xfId="0" applyFont="1" applyFill="1" applyBorder="1" applyAlignment="1" applyProtection="1">
      <alignment vertical="center"/>
      <protection hidden="1"/>
    </xf>
    <xf numFmtId="49" fontId="5" fillId="7" borderId="8" xfId="2" applyNumberFormat="1" applyFont="1" applyFill="1" applyBorder="1" applyAlignment="1" applyProtection="1">
      <alignment horizontal="right" vertical="center"/>
      <protection hidden="1"/>
    </xf>
    <xf numFmtId="49" fontId="5" fillId="7" borderId="19" xfId="2" applyNumberFormat="1" applyFont="1" applyFill="1" applyBorder="1" applyAlignment="1" applyProtection="1">
      <alignment horizontal="right" vertical="center"/>
      <protection hidden="1"/>
    </xf>
    <xf numFmtId="0" fontId="4" fillId="0" borderId="19" xfId="2"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8" fillId="0" borderId="35" xfId="0" applyFont="1" applyBorder="1" applyAlignment="1" applyProtection="1">
      <alignment horizontal="center" vertical="center"/>
      <protection hidden="1"/>
    </xf>
    <xf numFmtId="0" fontId="18" fillId="0" borderId="24" xfId="0" applyFont="1" applyBorder="1" applyAlignment="1" applyProtection="1">
      <alignment horizontal="center" vertical="center"/>
      <protection hidden="1"/>
    </xf>
    <xf numFmtId="0" fontId="18" fillId="0" borderId="28" xfId="0" applyFont="1" applyBorder="1" applyAlignment="1" applyProtection="1">
      <alignment horizontal="center" vertical="center"/>
      <protection hidden="1"/>
    </xf>
    <xf numFmtId="49" fontId="5" fillId="7" borderId="10" xfId="2" applyNumberFormat="1" applyFont="1" applyFill="1" applyBorder="1" applyAlignment="1" applyProtection="1">
      <alignment horizontal="right" vertical="center"/>
      <protection hidden="1"/>
    </xf>
    <xf numFmtId="49" fontId="5" fillId="7" borderId="1" xfId="2" applyNumberFormat="1" applyFont="1" applyFill="1" applyBorder="1" applyAlignment="1" applyProtection="1">
      <alignment horizontal="right" vertical="center"/>
      <protection hidden="1"/>
    </xf>
    <xf numFmtId="0" fontId="4" fillId="0" borderId="1" xfId="2" applyBorder="1" applyAlignment="1" applyProtection="1">
      <alignment horizontal="left" vertical="center"/>
      <protection hidden="1"/>
    </xf>
    <xf numFmtId="0" fontId="4" fillId="0" borderId="11" xfId="2" applyBorder="1" applyAlignment="1" applyProtection="1">
      <alignment horizontal="left" vertical="center"/>
      <protection hidden="1"/>
    </xf>
    <xf numFmtId="49" fontId="5" fillId="7" borderId="12" xfId="2" applyNumberFormat="1" applyFont="1" applyFill="1" applyBorder="1" applyAlignment="1" applyProtection="1">
      <alignment horizontal="right" vertical="center"/>
      <protection hidden="1"/>
    </xf>
    <xf numFmtId="49" fontId="5" fillId="7" borderId="2" xfId="2" applyNumberFormat="1" applyFont="1" applyFill="1" applyBorder="1" applyAlignment="1" applyProtection="1">
      <alignment horizontal="right" vertical="center"/>
      <protection hidden="1"/>
    </xf>
    <xf numFmtId="0" fontId="7" fillId="2" borderId="4" xfId="0" applyFont="1" applyFill="1" applyBorder="1" applyAlignment="1" applyProtection="1">
      <alignment horizontal="left" vertical="center" wrapText="1"/>
      <protection hidden="1"/>
    </xf>
    <xf numFmtId="0" fontId="7" fillId="2" borderId="5"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center" vertical="center" wrapText="1"/>
      <protection hidden="1"/>
    </xf>
    <xf numFmtId="0" fontId="6" fillId="3" borderId="5" xfId="0" applyFont="1" applyFill="1" applyBorder="1" applyAlignment="1" applyProtection="1">
      <alignment horizontal="center" vertical="center" wrapText="1"/>
      <protection hidden="1"/>
    </xf>
    <xf numFmtId="0" fontId="4" fillId="0" borderId="6" xfId="0" applyFont="1" applyBorder="1" applyAlignment="1" applyProtection="1">
      <alignment horizontal="left" vertical="center" wrapText="1"/>
      <protection hidden="1"/>
    </xf>
    <xf numFmtId="0" fontId="4" fillId="0" borderId="7" xfId="0" applyFont="1" applyBorder="1" applyAlignment="1" applyProtection="1">
      <alignment horizontal="left"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7" fillId="0" borderId="0" xfId="0" applyFont="1" applyAlignment="1" applyProtection="1">
      <alignment horizontal="center" vertical="center" wrapText="1"/>
      <protection hidden="1"/>
    </xf>
    <xf numFmtId="0" fontId="24" fillId="3" borderId="0" xfId="0" applyFont="1" applyFill="1" applyAlignment="1" applyProtection="1">
      <alignment horizontal="center" vertical="center"/>
      <protection hidden="1"/>
    </xf>
    <xf numFmtId="0" fontId="13" fillId="0" borderId="27" xfId="0" applyFont="1" applyBorder="1" applyAlignment="1" applyProtection="1">
      <alignment horizontal="center" vertical="center"/>
      <protection hidden="1"/>
    </xf>
    <xf numFmtId="0" fontId="13" fillId="0" borderId="24" xfId="0" applyFont="1" applyBorder="1" applyAlignment="1" applyProtection="1">
      <alignment horizontal="center" vertical="center"/>
      <protection hidden="1"/>
    </xf>
    <xf numFmtId="0" fontId="13" fillId="0" borderId="28" xfId="0" applyFont="1" applyBorder="1" applyAlignment="1" applyProtection="1">
      <alignment horizontal="center" vertical="center"/>
      <protection hidden="1"/>
    </xf>
    <xf numFmtId="0" fontId="0" fillId="0" borderId="5" xfId="0" applyBorder="1" applyAlignment="1">
      <alignment horizontal="center" vertical="center" wrapText="1"/>
    </xf>
    <xf numFmtId="0" fontId="0" fillId="0" borderId="21" xfId="0" applyBorder="1" applyAlignment="1">
      <alignment wrapText="1"/>
    </xf>
    <xf numFmtId="0" fontId="0" fillId="0" borderId="5" xfId="0" applyBorder="1" applyAlignment="1">
      <alignment wrapText="1"/>
    </xf>
    <xf numFmtId="0" fontId="0" fillId="0" borderId="21" xfId="0" applyBorder="1"/>
    <xf numFmtId="0" fontId="0" fillId="0" borderId="5" xfId="0" applyBorder="1"/>
    <xf numFmtId="0" fontId="4" fillId="0" borderId="4" xfId="0" applyFont="1" applyBorder="1" applyAlignment="1" applyProtection="1">
      <alignment horizontal="left"/>
      <protection hidden="1"/>
    </xf>
  </cellXfs>
  <cellStyles count="4">
    <cellStyle name="Měna" xfId="1" builtinId="4"/>
    <cellStyle name="Normální" xfId="0" builtinId="0"/>
    <cellStyle name="Normální 2" xfId="2" xr:uid="{D10F0F80-810C-4AFC-B14D-46B1C2AEAED1}"/>
    <cellStyle name="Procenta" xfId="3" builtinId="5"/>
  </cellStyles>
  <dxfs count="25">
    <dxf>
      <font>
        <color rgb="FF9C0006"/>
      </font>
      <fill>
        <patternFill>
          <bgColor rgb="FFFFC7CE"/>
        </patternFill>
      </fill>
    </dxf>
    <dxf>
      <fill>
        <patternFill>
          <bgColor rgb="FFFFFF00"/>
        </patternFill>
      </fill>
    </dxf>
    <dxf>
      <font>
        <color theme="0"/>
      </font>
      <fill>
        <patternFill>
          <bgColor rgb="FF1D2B8A"/>
        </patternFill>
      </fill>
    </dxf>
    <dxf>
      <font>
        <color theme="0"/>
      </font>
      <fill>
        <patternFill>
          <bgColor rgb="FFC00000"/>
        </patternFill>
      </fill>
    </dxf>
    <dxf>
      <font>
        <b/>
        <i val="0"/>
        <color theme="0"/>
      </font>
      <fill>
        <patternFill>
          <bgColor rgb="FFC00000"/>
        </patternFill>
      </fill>
    </dxf>
    <dxf>
      <font>
        <color rgb="FF9C0006"/>
      </font>
      <fill>
        <patternFill>
          <bgColor rgb="FFFFC7CE"/>
        </patternFill>
      </fill>
    </dxf>
    <dxf>
      <font>
        <color theme="0"/>
      </font>
      <fill>
        <patternFill>
          <bgColor rgb="FFC00000"/>
        </patternFill>
      </fill>
    </dxf>
    <dxf>
      <fill>
        <patternFill>
          <bgColor rgb="FFFFFF00"/>
        </patternFill>
      </fill>
    </dxf>
    <dxf>
      <font>
        <color theme="0"/>
      </font>
      <fill>
        <patternFill>
          <bgColor rgb="FF1D2B8A"/>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006100"/>
      </font>
      <fill>
        <patternFill>
          <bgColor rgb="FFC6EFCE"/>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1BB0"/>
      <color rgb="FF1D2B8A"/>
      <color rgb="FFF951F1"/>
      <color rgb="FF66FFFF"/>
      <color rgb="FFF9B5B8"/>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251460</xdr:colOff>
      <xdr:row>0</xdr:row>
      <xdr:rowOff>38100</xdr:rowOff>
    </xdr:from>
    <xdr:to>
      <xdr:col>0</xdr:col>
      <xdr:colOff>1603244</xdr:colOff>
      <xdr:row>2</xdr:row>
      <xdr:rowOff>152400</xdr:rowOff>
    </xdr:to>
    <xdr:pic>
      <xdr:nvPicPr>
        <xdr:cNvPr id="2" name="Obrázek 1">
          <a:extLst>
            <a:ext uri="{FF2B5EF4-FFF2-40B4-BE49-F238E27FC236}">
              <a16:creationId xmlns:a16="http://schemas.microsoft.com/office/drawing/2014/main" id="{0843E56F-1A4D-46FB-A747-F100EEB19B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38100"/>
          <a:ext cx="1351784" cy="5638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1108378</xdr:colOff>
      <xdr:row>4</xdr:row>
      <xdr:rowOff>34925</xdr:rowOff>
    </xdr:to>
    <xdr:pic>
      <xdr:nvPicPr>
        <xdr:cNvPr id="2" name="Obrázek 1">
          <a:extLst>
            <a:ext uri="{FF2B5EF4-FFF2-40B4-BE49-F238E27FC236}">
              <a16:creationId xmlns:a16="http://schemas.microsoft.com/office/drawing/2014/main" id="{C6BCBEB7-3DD9-4973-9346-3F2DEDD9E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05278" cy="762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853440</xdr:colOff>
      <xdr:row>0</xdr:row>
      <xdr:rowOff>91440</xdr:rowOff>
    </xdr:from>
    <xdr:to>
      <xdr:col>7</xdr:col>
      <xdr:colOff>797429</xdr:colOff>
      <xdr:row>3</xdr:row>
      <xdr:rowOff>41345</xdr:rowOff>
    </xdr:to>
    <xdr:pic>
      <xdr:nvPicPr>
        <xdr:cNvPr id="2" name="Obrázek 1">
          <a:extLst>
            <a:ext uri="{FF2B5EF4-FFF2-40B4-BE49-F238E27FC236}">
              <a16:creationId xmlns:a16="http://schemas.microsoft.com/office/drawing/2014/main" id="{969A89EA-31DC-47FA-B84C-CFEF47470C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98280" y="91440"/>
          <a:ext cx="1351784" cy="5638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genturasport-my.sharepoint.com/personal/kabourkova_agenturasport_cz/Documents/Documents/DOTACE/VY&#218;&#268;TOV&#193;N&#205;/P1_VYUCTOVANI_DOTACE%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ÚVODNÍ STRANA"/>
      <sheetName val="2. VYÚČTOVÁNÍ DOTACE"/>
      <sheetName val="3. SOUPIS OSOBNÍCH NÁKLADŮ"/>
      <sheetName val="List3"/>
      <sheetName val="4. FINANČNÍ VYPOŘÁDÁNÍ"/>
    </sheetNames>
    <sheetDataSet>
      <sheetData sheetId="0"/>
      <sheetData sheetId="1"/>
      <sheetData sheetId="2"/>
      <sheetData sheetId="3">
        <row r="3">
          <cell r="C3" t="str">
            <v>Hlavní město Praha</v>
          </cell>
        </row>
        <row r="4">
          <cell r="C4" t="str">
            <v>Středočeský kraj</v>
          </cell>
        </row>
        <row r="5">
          <cell r="C5" t="str">
            <v>Jihočeský kraj</v>
          </cell>
        </row>
        <row r="6">
          <cell r="C6" t="str">
            <v>Plzeňský kraj</v>
          </cell>
        </row>
        <row r="7">
          <cell r="C7" t="str">
            <v>Karlovarský kraj</v>
          </cell>
        </row>
        <row r="8">
          <cell r="C8" t="str">
            <v>Ústecký kraj</v>
          </cell>
        </row>
        <row r="9">
          <cell r="C9" t="str">
            <v>Liberecký kraj</v>
          </cell>
        </row>
        <row r="10">
          <cell r="C10" t="str">
            <v>Královéhradecký kraj</v>
          </cell>
        </row>
        <row r="11">
          <cell r="C11" t="str">
            <v>Pardubický kraj</v>
          </cell>
        </row>
        <row r="12">
          <cell r="C12" t="str">
            <v>Kraj Vysočina</v>
          </cell>
        </row>
        <row r="13">
          <cell r="C13" t="str">
            <v>Jihomoravský kraj</v>
          </cell>
        </row>
        <row r="14">
          <cell r="C14" t="str">
            <v>Olomoucký kraj</v>
          </cell>
        </row>
        <row r="15">
          <cell r="C15" t="str">
            <v>Zlínský kraj</v>
          </cell>
        </row>
        <row r="16">
          <cell r="C16" t="str">
            <v>Moravskoslezský kraj</v>
          </cell>
        </row>
      </sheetData>
      <sheetData sheetId="4"/>
    </sheetDataSet>
  </externalBook>
</externalLink>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7F2C7-CAE8-8A48-89CE-726D9A561504}">
  <sheetPr codeName="List1"/>
  <dimension ref="A1:J30"/>
  <sheetViews>
    <sheetView showGridLines="0" tabSelected="1" zoomScaleNormal="60" zoomScaleSheetLayoutView="100" workbookViewId="0">
      <selection activeCell="B25" sqref="B25:B27"/>
    </sheetView>
  </sheetViews>
  <sheetFormatPr defaultColWidth="8.85546875" defaultRowHeight="15" x14ac:dyDescent="0.25"/>
  <cols>
    <col min="1" max="1" width="56.42578125" style="44" customWidth="1"/>
    <col min="2" max="2" width="57.42578125" style="64" customWidth="1"/>
    <col min="3" max="3" width="62.140625" style="1" customWidth="1"/>
    <col min="4" max="4" width="11.28515625" style="1" bestFit="1" customWidth="1"/>
    <col min="5" max="5" width="11.5703125" style="1" bestFit="1" customWidth="1"/>
    <col min="6" max="6" width="8.85546875" style="1"/>
    <col min="7" max="7" width="19.7109375" style="1" customWidth="1"/>
    <col min="8" max="8" width="11.7109375" style="1" customWidth="1"/>
    <col min="9" max="9" width="33.7109375" style="1" customWidth="1"/>
    <col min="10" max="10" width="8.85546875" style="46"/>
    <col min="11" max="16384" width="8.85546875" style="1"/>
  </cols>
  <sheetData>
    <row r="1" spans="1:10" x14ac:dyDescent="0.25">
      <c r="A1" s="110"/>
      <c r="B1" s="63" t="s">
        <v>23</v>
      </c>
      <c r="H1" s="7"/>
      <c r="I1" s="8" t="s">
        <v>39</v>
      </c>
      <c r="J1" s="9" t="s">
        <v>40</v>
      </c>
    </row>
    <row r="2" spans="1:10" ht="21" x14ac:dyDescent="0.25">
      <c r="A2" s="111"/>
      <c r="B2" s="113" t="s">
        <v>146</v>
      </c>
      <c r="C2" s="104" t="s">
        <v>145</v>
      </c>
      <c r="F2" s="2"/>
      <c r="G2" s="85"/>
      <c r="H2" s="7" t="s">
        <v>41</v>
      </c>
      <c r="I2" s="10" t="s">
        <v>42</v>
      </c>
      <c r="J2" s="11" t="s">
        <v>43</v>
      </c>
    </row>
    <row r="3" spans="1:10" x14ac:dyDescent="0.25">
      <c r="A3" s="112"/>
      <c r="B3" s="114"/>
      <c r="C3" s="105"/>
      <c r="G3" s="3"/>
      <c r="H3" s="7" t="s">
        <v>48</v>
      </c>
      <c r="I3" s="10" t="s">
        <v>44</v>
      </c>
      <c r="J3" s="11" t="s">
        <v>101</v>
      </c>
    </row>
    <row r="4" spans="1:10" x14ac:dyDescent="0.25">
      <c r="A4" s="115" t="s">
        <v>123</v>
      </c>
      <c r="B4" s="116"/>
      <c r="G4" s="3"/>
      <c r="H4" s="7" t="s">
        <v>49</v>
      </c>
      <c r="I4" s="10" t="s">
        <v>45</v>
      </c>
      <c r="J4" s="11" t="s">
        <v>102</v>
      </c>
    </row>
    <row r="5" spans="1:10" x14ac:dyDescent="0.25">
      <c r="A5" s="55" t="s">
        <v>24</v>
      </c>
      <c r="B5" s="87" t="s">
        <v>147</v>
      </c>
      <c r="G5" s="3"/>
      <c r="H5" s="7" t="s">
        <v>50</v>
      </c>
      <c r="I5" s="10" t="s">
        <v>46</v>
      </c>
      <c r="J5" s="11" t="s">
        <v>47</v>
      </c>
    </row>
    <row r="6" spans="1:10" x14ac:dyDescent="0.25">
      <c r="A6" s="55" t="s">
        <v>25</v>
      </c>
      <c r="B6" s="88" t="s">
        <v>148</v>
      </c>
      <c r="G6" s="3"/>
      <c r="H6" s="7" t="s">
        <v>51</v>
      </c>
      <c r="I6" s="10" t="s">
        <v>53</v>
      </c>
      <c r="J6" s="11" t="s">
        <v>54</v>
      </c>
    </row>
    <row r="7" spans="1:10" x14ac:dyDescent="0.25">
      <c r="A7" s="55" t="s">
        <v>26</v>
      </c>
      <c r="B7" s="87" t="s">
        <v>149</v>
      </c>
      <c r="G7" s="4"/>
      <c r="H7" s="7" t="s">
        <v>52</v>
      </c>
      <c r="I7" s="10" t="s">
        <v>56</v>
      </c>
      <c r="J7" s="11" t="s">
        <v>57</v>
      </c>
    </row>
    <row r="8" spans="1:10" x14ac:dyDescent="0.25">
      <c r="A8" s="55" t="s">
        <v>27</v>
      </c>
      <c r="B8" s="87" t="s">
        <v>42</v>
      </c>
      <c r="D8" s="100"/>
      <c r="G8" s="4"/>
      <c r="H8" s="7" t="s">
        <v>55</v>
      </c>
      <c r="I8" s="10" t="s">
        <v>58</v>
      </c>
      <c r="J8" s="11" t="s">
        <v>59</v>
      </c>
    </row>
    <row r="9" spans="1:10" x14ac:dyDescent="0.25">
      <c r="A9" s="55" t="s">
        <v>28</v>
      </c>
      <c r="B9" s="87" t="s">
        <v>150</v>
      </c>
      <c r="G9" s="4"/>
      <c r="H9" s="7" t="s">
        <v>99</v>
      </c>
      <c r="I9" s="45" t="s">
        <v>103</v>
      </c>
      <c r="J9" s="78" t="s">
        <v>104</v>
      </c>
    </row>
    <row r="10" spans="1:10" ht="16.899999999999999" customHeight="1" x14ac:dyDescent="0.25">
      <c r="A10" s="55" t="s">
        <v>61</v>
      </c>
      <c r="B10" s="87" t="s">
        <v>151</v>
      </c>
      <c r="C10" s="5"/>
      <c r="G10" s="4"/>
      <c r="H10" s="7" t="s">
        <v>100</v>
      </c>
      <c r="I10" s="45" t="s">
        <v>105</v>
      </c>
      <c r="J10" s="78" t="s">
        <v>106</v>
      </c>
    </row>
    <row r="11" spans="1:10" x14ac:dyDescent="0.25">
      <c r="A11" s="55" t="s">
        <v>33</v>
      </c>
      <c r="B11" s="89">
        <v>135000</v>
      </c>
      <c r="H11" s="7" t="s">
        <v>117</v>
      </c>
      <c r="I11" s="45" t="s">
        <v>107</v>
      </c>
      <c r="J11" s="78" t="s">
        <v>108</v>
      </c>
    </row>
    <row r="12" spans="1:10" ht="25.5" x14ac:dyDescent="0.25">
      <c r="A12" s="6" t="s">
        <v>144</v>
      </c>
      <c r="B12" s="89"/>
      <c r="C12" s="2"/>
      <c r="H12" s="7" t="s">
        <v>118</v>
      </c>
      <c r="I12" s="45" t="s">
        <v>109</v>
      </c>
      <c r="J12" s="78" t="s">
        <v>110</v>
      </c>
    </row>
    <row r="13" spans="1:10" ht="15.6" customHeight="1" x14ac:dyDescent="0.25">
      <c r="A13" s="119"/>
      <c r="B13" s="120"/>
      <c r="C13" s="2"/>
      <c r="H13" s="7"/>
      <c r="I13" s="45"/>
      <c r="J13" s="78"/>
    </row>
    <row r="14" spans="1:10" x14ac:dyDescent="0.25">
      <c r="A14" s="117" t="s">
        <v>140</v>
      </c>
      <c r="B14" s="118"/>
      <c r="C14" s="2"/>
      <c r="H14" s="7" t="s">
        <v>119</v>
      </c>
      <c r="I14" s="45" t="s">
        <v>111</v>
      </c>
      <c r="J14" s="78" t="s">
        <v>112</v>
      </c>
    </row>
    <row r="15" spans="1:10" ht="34.5" customHeight="1" x14ac:dyDescent="0.25">
      <c r="A15" s="95" t="s">
        <v>135</v>
      </c>
      <c r="B15" s="102">
        <v>41</v>
      </c>
      <c r="C15" s="98" t="s">
        <v>143</v>
      </c>
      <c r="H15" s="7" t="s">
        <v>120</v>
      </c>
      <c r="I15" s="45" t="s">
        <v>113</v>
      </c>
      <c r="J15" s="78" t="s">
        <v>114</v>
      </c>
    </row>
    <row r="16" spans="1:10" ht="38.25" x14ac:dyDescent="0.25">
      <c r="A16" s="95" t="s">
        <v>141</v>
      </c>
      <c r="B16" s="102">
        <v>39</v>
      </c>
      <c r="C16" s="99">
        <f>IF(OR(ISBLANK(B15),ISBLANK(B16)),"Uveďte počty sportovců do buňky B15 a B16",B16/B15)</f>
        <v>0.95121951219512191</v>
      </c>
      <c r="H16" s="7"/>
      <c r="I16" s="45"/>
      <c r="J16" s="78"/>
    </row>
    <row r="17" spans="1:10" ht="41.45" customHeight="1" x14ac:dyDescent="0.25">
      <c r="A17" s="96" t="str">
        <f>IF(OR(ISBLANK(B15),ISBLANK(B16)),"",IF(B16/B15&lt;0.85,"Příjemce eviduje ke dni 31. 12. 2024 méně než 85 % z celkového počtu podpořených sportovců =&gt; VRATKA DOTACE",""))</f>
        <v/>
      </c>
      <c r="B17" s="97" t="str">
        <f>IF(OR(ISBLANK(B15),ISBLANK(B16)),"",IF(ISBLANK(B11),"",IF(C16&gt;=0.85,"",ROUND((0.85-C16)*B11,0))))</f>
        <v/>
      </c>
      <c r="C17" s="103" t="str">
        <f>IF(OR(ISBLANK(B15),ISBLANK(B16)),"",IF(ISBLANK(B11),"Uveďte výši poskytnuté dotace na buňce B11",IF(B16/B15&lt;0.85,"Příjemce je povinen vrátit poměrnou část dotace ve výši rozdílu mezi 85% a poměrem počtu evidovaných sportovců k 31.12.2024 a celkovým počtem podpořených sportovců) - VIZ VÝŠE","")))</f>
        <v/>
      </c>
      <c r="E17" s="101"/>
      <c r="H17" s="7"/>
      <c r="I17" s="45"/>
      <c r="J17" s="78"/>
    </row>
    <row r="18" spans="1:10" ht="12.6" customHeight="1" x14ac:dyDescent="0.25">
      <c r="A18" s="121"/>
      <c r="B18" s="122"/>
      <c r="C18" s="123" t="str">
        <f>IF(OR(ISBLANK(B15),ISBLANK(B16)),"",IF(ISBLANK(B11),"Uveďte výši poskytnuté dotace na buňce B11",IF(B16/B15&lt;0.85,"Vypočtenou vratku Příjemce zahrne do nevyčerpaných prostředků na buňce B12 a vrátí do 31.12.2024 !!!","")))</f>
        <v/>
      </c>
      <c r="E18" s="100"/>
      <c r="H18" s="7"/>
      <c r="I18" s="45"/>
      <c r="J18" s="78"/>
    </row>
    <row r="19" spans="1:10" x14ac:dyDescent="0.25">
      <c r="A19" s="117" t="s">
        <v>29</v>
      </c>
      <c r="B19" s="118"/>
      <c r="C19" s="124"/>
      <c r="H19" s="7" t="s">
        <v>121</v>
      </c>
      <c r="I19" s="45" t="s">
        <v>115</v>
      </c>
      <c r="J19" s="78" t="s">
        <v>116</v>
      </c>
    </row>
    <row r="20" spans="1:10" x14ac:dyDescent="0.25">
      <c r="A20" s="6" t="s">
        <v>30</v>
      </c>
      <c r="B20" s="87" t="s">
        <v>152</v>
      </c>
    </row>
    <row r="21" spans="1:10" x14ac:dyDescent="0.25">
      <c r="A21" s="55" t="s">
        <v>31</v>
      </c>
      <c r="B21" s="87" t="s">
        <v>153</v>
      </c>
    </row>
    <row r="22" spans="1:10" x14ac:dyDescent="0.25">
      <c r="A22" s="55" t="s">
        <v>32</v>
      </c>
      <c r="B22" s="87" t="s">
        <v>153</v>
      </c>
    </row>
    <row r="23" spans="1:10" x14ac:dyDescent="0.25">
      <c r="A23" s="117" t="s">
        <v>138</v>
      </c>
      <c r="B23" s="118"/>
    </row>
    <row r="24" spans="1:10" x14ac:dyDescent="0.25">
      <c r="A24" s="107" t="s">
        <v>79</v>
      </c>
      <c r="B24" s="108"/>
    </row>
    <row r="25" spans="1:10" x14ac:dyDescent="0.25">
      <c r="A25" s="6" t="s">
        <v>30</v>
      </c>
      <c r="B25" s="87" t="s">
        <v>154</v>
      </c>
    </row>
    <row r="26" spans="1:10" x14ac:dyDescent="0.25">
      <c r="A26" s="55" t="s">
        <v>31</v>
      </c>
      <c r="B26" s="87" t="s">
        <v>153</v>
      </c>
    </row>
    <row r="27" spans="1:10" ht="15.75" thickBot="1" x14ac:dyDescent="0.3">
      <c r="A27" s="62" t="s">
        <v>32</v>
      </c>
      <c r="B27" s="90" t="s">
        <v>153</v>
      </c>
    </row>
    <row r="28" spans="1:10" ht="43.15" customHeight="1" x14ac:dyDescent="0.25">
      <c r="A28" s="106" t="s">
        <v>136</v>
      </c>
      <c r="B28" s="106"/>
    </row>
    <row r="29" spans="1:10" ht="43.15" customHeight="1" x14ac:dyDescent="0.25">
      <c r="A29" s="109" t="s">
        <v>139</v>
      </c>
      <c r="B29" s="109"/>
    </row>
    <row r="30" spans="1:10" ht="43.9" customHeight="1" x14ac:dyDescent="0.25">
      <c r="A30" s="109" t="s">
        <v>137</v>
      </c>
      <c r="B30" s="109"/>
    </row>
  </sheetData>
  <sheetProtection algorithmName="SHA-512" hashValue="MGT9G6llZVPmvMYNHH+t5jWiQvMs9or6WvXm5wIJrydcKqghXBQA2C3Pqls4oi/g5+uMZ/8tO7xEU2DizzIXGg==" saltValue="7P6TLKRhiM5XfnNJQ2dUAQ==" spinCount="100000" sheet="1" selectLockedCells="1"/>
  <mergeCells count="14">
    <mergeCell ref="C2:C3"/>
    <mergeCell ref="A28:B28"/>
    <mergeCell ref="A24:B24"/>
    <mergeCell ref="A30:B30"/>
    <mergeCell ref="A1:A3"/>
    <mergeCell ref="B2:B3"/>
    <mergeCell ref="A4:B4"/>
    <mergeCell ref="A19:B19"/>
    <mergeCell ref="A23:B23"/>
    <mergeCell ref="A29:B29"/>
    <mergeCell ref="A14:B14"/>
    <mergeCell ref="A13:B13"/>
    <mergeCell ref="A18:B18"/>
    <mergeCell ref="C18:C19"/>
  </mergeCells>
  <phoneticPr fontId="20" type="noConversion"/>
  <conditionalFormatting sqref="B2">
    <cfRule type="cellIs" dxfId="24" priority="20" operator="equal">
      <formula>0</formula>
    </cfRule>
  </conditionalFormatting>
  <conditionalFormatting sqref="B5:B12">
    <cfRule type="containsBlanks" dxfId="23" priority="27">
      <formula>LEN(TRIM(B5))=0</formula>
    </cfRule>
  </conditionalFormatting>
  <conditionalFormatting sqref="B15:B16">
    <cfRule type="containsBlanks" dxfId="22" priority="1">
      <formula>LEN(TRIM(B15))=0</formula>
    </cfRule>
  </conditionalFormatting>
  <conditionalFormatting sqref="B20:B22">
    <cfRule type="cellIs" dxfId="21" priority="24" operator="equal">
      <formula>0</formula>
    </cfRule>
  </conditionalFormatting>
  <conditionalFormatting sqref="B25:B28">
    <cfRule type="cellIs" dxfId="20" priority="23" operator="equal">
      <formula>0</formula>
    </cfRule>
  </conditionalFormatting>
  <dataValidations count="4">
    <dataValidation type="textLength" operator="equal" showInputMessage="1" showErrorMessage="1" errorTitle="Chyba" error="Prosím, uveďte IČO včetně počátečních nul, tzn. 8 číslic." promptTitle="IČO včetně počátečních nul" prompt="Prosím, uveďte IČO včetně počátečních nul, tzn. 8 číslic." sqref="B6" xr:uid="{C246AD74-B6E9-4EFA-8DF9-7F07C070B351}">
      <formula1>8</formula1>
    </dataValidation>
    <dataValidation type="list" allowBlank="1" showInputMessage="1" showErrorMessage="1" sqref="A24:B24" xr:uid="{DEB030D8-AF29-4F72-87D1-1C07E1B67E13}">
      <formula1>"statutární orgán,pověřený člen statutárního orgánu,zmocněnec"</formula1>
    </dataValidation>
    <dataValidation type="list" allowBlank="1" showInputMessage="1" showErrorMessage="1" sqref="B8" xr:uid="{2F5F5AE1-406A-4FAD-8941-926D805E8480}">
      <formula1>$I$2:$I$19</formula1>
    </dataValidation>
    <dataValidation type="list" allowBlank="1" showInputMessage="1" showErrorMessage="1" errorTitle="Špatný název Výzvy" error="V rozbalovacím seznamu na buňce B2 označte Výzvu MK2024 nebo MK2024 - 2. kolo." sqref="B2:B3" xr:uid="{3FD43DD0-A4AB-426F-8E28-BC25E4355907}">
      <formula1>"MK2024,MK2024 - 2. kolo"</formula1>
    </dataValidation>
  </dataValidations>
  <printOptions horizontalCentered="1"/>
  <pageMargins left="0.31496062992125984" right="0.31496062992125984" top="0.35433070866141736" bottom="0.19685039370078741" header="0.31496062992125984" footer="0.31496062992125984"/>
  <pageSetup paperSize="9" scale="7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F4D2D-2798-41FF-8019-B31839DF6754}">
  <sheetPr>
    <tabColor rgb="FF66FFFF"/>
    <pageSetUpPr fitToPage="1"/>
  </sheetPr>
  <dimension ref="A1:K88"/>
  <sheetViews>
    <sheetView showGridLines="0" zoomScale="90" zoomScaleNormal="90" workbookViewId="0">
      <selection activeCell="F22" sqref="F22"/>
    </sheetView>
  </sheetViews>
  <sheetFormatPr defaultColWidth="8.85546875" defaultRowHeight="15" x14ac:dyDescent="0.25"/>
  <cols>
    <col min="1" max="1" width="8.7109375" style="1" customWidth="1"/>
    <col min="2" max="2" width="38.7109375" style="20" customWidth="1"/>
    <col min="3" max="3" width="29.5703125" style="1" customWidth="1"/>
    <col min="4" max="4" width="28.7109375" style="1" customWidth="1"/>
    <col min="5" max="5" width="31.7109375" style="1" customWidth="1"/>
    <col min="6" max="6" width="45" style="1" customWidth="1"/>
    <col min="7" max="7" width="39.7109375" style="1" customWidth="1"/>
    <col min="8" max="9" width="0" style="1" hidden="1" customWidth="1"/>
    <col min="10" max="10" width="4.5703125" style="1" customWidth="1"/>
    <col min="11" max="11" width="72.42578125" style="1" customWidth="1"/>
    <col min="12" max="12" width="14" style="1" customWidth="1"/>
    <col min="13" max="16384" width="8.85546875" style="1"/>
  </cols>
  <sheetData>
    <row r="1" spans="1:11" ht="12.6" customHeight="1" x14ac:dyDescent="0.25">
      <c r="A1" s="151" t="s">
        <v>37</v>
      </c>
      <c r="B1" s="152"/>
      <c r="C1" s="153" t="str">
        <f>IF('1. SOUHRNNÉ INFORMACE'!B5=0,"",'1. SOUHRNNÉ INFORMACE'!B5)</f>
        <v>SH ČMS - Sbor dobrovolných hasičů Horní Dolní</v>
      </c>
      <c r="D1" s="154"/>
      <c r="E1" s="155" t="str">
        <f>'1. SOUHRNNÉ INFORMACE'!B2</f>
        <v>MK2024</v>
      </c>
    </row>
    <row r="2" spans="1:11" ht="15.6" customHeight="1" x14ac:dyDescent="0.25">
      <c r="A2" s="158" t="s">
        <v>25</v>
      </c>
      <c r="B2" s="159" t="s">
        <v>25</v>
      </c>
      <c r="C2" s="160" t="str">
        <f>IF('1. SOUHRNNÉ INFORMACE'!B6=0,"",'1. SOUHRNNÉ INFORMACE'!B6)</f>
        <v>11223344</v>
      </c>
      <c r="D2" s="161"/>
      <c r="E2" s="156"/>
    </row>
    <row r="3" spans="1:11" ht="16.899999999999999" customHeight="1" x14ac:dyDescent="0.25">
      <c r="A3" s="158" t="s">
        <v>34</v>
      </c>
      <c r="B3" s="159" t="s">
        <v>34</v>
      </c>
      <c r="C3" s="160" t="str">
        <f>IF('1. SOUHRNNÉ INFORMACE'!B9=0,"",'1. SOUHRNNÉ INFORMACE'!B9)</f>
        <v>MK24-01234</v>
      </c>
      <c r="D3" s="161"/>
      <c r="E3" s="156"/>
    </row>
    <row r="4" spans="1:11" ht="15.6" customHeight="1" x14ac:dyDescent="0.25">
      <c r="A4" s="162" t="s">
        <v>35</v>
      </c>
      <c r="B4" s="163" t="s">
        <v>35</v>
      </c>
      <c r="C4" s="160" t="str">
        <f>IF('1. SOUHRNNÉ INFORMACE'!B10=0,"",'1. SOUHRNNÉ INFORMACE'!B10)</f>
        <v>NSA-01234/2024/MK24/3</v>
      </c>
      <c r="D4" s="161"/>
      <c r="E4" s="157"/>
    </row>
    <row r="5" spans="1:11" s="13" customFormat="1" ht="54" customHeight="1" thickBot="1" x14ac:dyDescent="0.3">
      <c r="A5" s="143" t="s">
        <v>36</v>
      </c>
      <c r="B5" s="144"/>
      <c r="C5" s="81" t="s">
        <v>134</v>
      </c>
      <c r="D5" s="81" t="s">
        <v>97</v>
      </c>
      <c r="E5" s="12" t="s">
        <v>124</v>
      </c>
      <c r="K5" s="1"/>
    </row>
    <row r="6" spans="1:11" ht="33.75" customHeight="1" x14ac:dyDescent="0.25">
      <c r="A6" s="70" t="s">
        <v>60</v>
      </c>
      <c r="B6" s="65" t="str">
        <f>IF('1. SOUHRNNÉ INFORMACE'!B2=0,"",'1. SOUHRNNÉ INFORMACE'!B2)</f>
        <v>MK2024</v>
      </c>
      <c r="C6" s="91">
        <f>'1. SOUHRNNÉ INFORMACE'!B11-'1. SOUHRNNÉ INFORMACE'!B12</f>
        <v>135000</v>
      </c>
      <c r="D6" s="66">
        <f>SUM(D8,D15,D25,D30,D7)</f>
        <v>135000</v>
      </c>
      <c r="E6" s="82" t="str">
        <f>IF(ISBLANK('1. SOUHRNNÉ INFORMACE'!B11),"",IF(D6&gt;C6,"NÁKLADY PŘEVYŠUJÍ VÝŠI DOTACE",IF(D6=C6,"VYÚČTOVÁNO","")))</f>
        <v>VYÚČTOVÁNO</v>
      </c>
    </row>
    <row r="7" spans="1:11" ht="64.150000000000006" customHeight="1" x14ac:dyDescent="0.25">
      <c r="A7" s="93"/>
      <c r="B7" s="149" t="s">
        <v>133</v>
      </c>
      <c r="C7" s="150"/>
      <c r="D7" s="89"/>
      <c r="E7" s="94" t="str">
        <f>IF(ISBLANK(D7),"",IF(D7&gt;100000,"PAUŠÁL JE VYŠŠÍ NEŽ 100.000 KČ",IF(D7='1. SOUHRNNÉ INFORMACE'!B11,"PAUŠÁLNÍ NÁKLADY/VÝDAJE JSOU VE VÝŠI DOTACE=&gt;LIST 2. POUŽITÍ DOTACE NENÍ TŘEBA DÁLE VYPLŇOVAT","")))</f>
        <v/>
      </c>
    </row>
    <row r="8" spans="1:11" x14ac:dyDescent="0.25">
      <c r="A8" s="57" t="s">
        <v>63</v>
      </c>
      <c r="B8" s="71" t="s">
        <v>62</v>
      </c>
      <c r="C8" s="71"/>
      <c r="D8" s="58">
        <f>SUM(D9,D13,D14)</f>
        <v>54200</v>
      </c>
      <c r="E8" s="67"/>
    </row>
    <row r="9" spans="1:11" x14ac:dyDescent="0.25">
      <c r="A9" s="48" t="s">
        <v>64</v>
      </c>
      <c r="B9" s="139" t="s">
        <v>66</v>
      </c>
      <c r="C9" s="140"/>
      <c r="D9" s="80">
        <f>SUM(D10:D12)</f>
        <v>54200</v>
      </c>
      <c r="E9" s="72"/>
    </row>
    <row r="10" spans="1:11" ht="54.75" customHeight="1" x14ac:dyDescent="0.25">
      <c r="A10" s="52"/>
      <c r="B10" s="137" t="s">
        <v>98</v>
      </c>
      <c r="C10" s="141"/>
      <c r="D10" s="92">
        <v>48000</v>
      </c>
      <c r="E10" s="61"/>
    </row>
    <row r="11" spans="1:11" x14ac:dyDescent="0.25">
      <c r="A11" s="52"/>
      <c r="B11" s="137" t="s">
        <v>83</v>
      </c>
      <c r="C11" s="138"/>
      <c r="D11" s="83"/>
      <c r="E11" s="61"/>
      <c r="F11" s="47"/>
    </row>
    <row r="12" spans="1:11" x14ac:dyDescent="0.25">
      <c r="A12" s="52"/>
      <c r="B12" s="137" t="s">
        <v>84</v>
      </c>
      <c r="C12" s="141"/>
      <c r="D12" s="83">
        <v>6200</v>
      </c>
      <c r="E12" s="61"/>
      <c r="F12" s="47"/>
    </row>
    <row r="13" spans="1:11" x14ac:dyDescent="0.25">
      <c r="A13" s="51" t="s">
        <v>80</v>
      </c>
      <c r="B13" s="145" t="s">
        <v>81</v>
      </c>
      <c r="C13" s="146"/>
      <c r="D13" s="83"/>
      <c r="E13" s="61"/>
      <c r="F13" s="47"/>
    </row>
    <row r="14" spans="1:11" x14ac:dyDescent="0.25">
      <c r="A14" s="51" t="s">
        <v>85</v>
      </c>
      <c r="B14" s="145" t="s">
        <v>86</v>
      </c>
      <c r="C14" s="146"/>
      <c r="D14" s="84"/>
      <c r="E14" s="61"/>
      <c r="F14" s="47"/>
    </row>
    <row r="15" spans="1:11" x14ac:dyDescent="0.25">
      <c r="A15" s="49" t="s">
        <v>65</v>
      </c>
      <c r="B15" s="50" t="s">
        <v>67</v>
      </c>
      <c r="C15" s="50"/>
      <c r="D15" s="53">
        <f>SUM(D16,D17,D20)</f>
        <v>60800</v>
      </c>
      <c r="E15" s="59"/>
      <c r="F15" s="47"/>
    </row>
    <row r="16" spans="1:11" x14ac:dyDescent="0.25">
      <c r="A16" s="51" t="s">
        <v>68</v>
      </c>
      <c r="B16" s="147" t="s">
        <v>69</v>
      </c>
      <c r="C16" s="148"/>
      <c r="D16" s="83"/>
      <c r="E16" s="73"/>
      <c r="F16" s="47"/>
    </row>
    <row r="17" spans="1:6" x14ac:dyDescent="0.25">
      <c r="A17" s="51" t="s">
        <v>70</v>
      </c>
      <c r="B17" s="139" t="s">
        <v>82</v>
      </c>
      <c r="C17" s="140"/>
      <c r="D17" s="79">
        <f>SUM(D18:D19)</f>
        <v>0</v>
      </c>
      <c r="E17" s="74"/>
      <c r="F17" s="47"/>
    </row>
    <row r="18" spans="1:6" x14ac:dyDescent="0.25">
      <c r="A18" s="51"/>
      <c r="B18" s="142" t="s">
        <v>87</v>
      </c>
      <c r="C18" s="141"/>
      <c r="D18" s="83"/>
      <c r="E18" s="75"/>
      <c r="F18" s="47"/>
    </row>
    <row r="19" spans="1:6" x14ac:dyDescent="0.25">
      <c r="A19" s="51"/>
      <c r="B19" s="142" t="s">
        <v>88</v>
      </c>
      <c r="C19" s="141"/>
      <c r="D19" s="83"/>
      <c r="E19" s="75"/>
      <c r="F19" s="47"/>
    </row>
    <row r="20" spans="1:6" x14ac:dyDescent="0.25">
      <c r="A20" s="51" t="s">
        <v>71</v>
      </c>
      <c r="B20" s="139" t="s">
        <v>72</v>
      </c>
      <c r="C20" s="140"/>
      <c r="D20" s="80">
        <f>SUM(D21:D24)</f>
        <v>60800</v>
      </c>
      <c r="E20" s="72"/>
      <c r="F20" s="47"/>
    </row>
    <row r="21" spans="1:6" ht="38.25" customHeight="1" x14ac:dyDescent="0.25">
      <c r="A21" s="52"/>
      <c r="B21" s="137" t="s">
        <v>73</v>
      </c>
      <c r="C21" s="141"/>
      <c r="D21" s="83">
        <v>15000</v>
      </c>
      <c r="E21" s="61"/>
      <c r="F21" s="47"/>
    </row>
    <row r="22" spans="1:6" x14ac:dyDescent="0.25">
      <c r="A22" s="52"/>
      <c r="B22" s="137" t="s">
        <v>89</v>
      </c>
      <c r="C22" s="141"/>
      <c r="D22" s="83">
        <v>30000</v>
      </c>
      <c r="E22" s="60"/>
    </row>
    <row r="23" spans="1:6" ht="39" customHeight="1" x14ac:dyDescent="0.25">
      <c r="A23" s="52"/>
      <c r="B23" s="137" t="s">
        <v>90</v>
      </c>
      <c r="C23" s="141"/>
      <c r="D23" s="83"/>
      <c r="E23" s="60"/>
    </row>
    <row r="24" spans="1:6" x14ac:dyDescent="0.25">
      <c r="A24" s="52"/>
      <c r="B24" s="137" t="s">
        <v>74</v>
      </c>
      <c r="C24" s="141"/>
      <c r="D24" s="83">
        <v>15800</v>
      </c>
      <c r="E24" s="60"/>
    </row>
    <row r="25" spans="1:6" x14ac:dyDescent="0.25">
      <c r="A25" s="49" t="s">
        <v>77</v>
      </c>
      <c r="B25" s="50" t="s">
        <v>38</v>
      </c>
      <c r="C25" s="50"/>
      <c r="D25" s="53">
        <f>SUM(D26,D29)</f>
        <v>20000</v>
      </c>
      <c r="E25" s="59"/>
      <c r="F25" s="2"/>
    </row>
    <row r="26" spans="1:6" x14ac:dyDescent="0.25">
      <c r="A26" s="51" t="s">
        <v>75</v>
      </c>
      <c r="B26" s="139" t="s">
        <v>95</v>
      </c>
      <c r="C26" s="140"/>
      <c r="D26" s="68">
        <f>SUM(D27:D28)</f>
        <v>20000</v>
      </c>
      <c r="E26" s="72"/>
      <c r="F26" s="47"/>
    </row>
    <row r="27" spans="1:6" x14ac:dyDescent="0.25">
      <c r="A27" s="51"/>
      <c r="B27" s="137" t="s">
        <v>91</v>
      </c>
      <c r="C27" s="141"/>
      <c r="D27" s="83"/>
      <c r="E27" s="60"/>
      <c r="F27" s="47"/>
    </row>
    <row r="28" spans="1:6" x14ac:dyDescent="0.25">
      <c r="A28" s="51"/>
      <c r="B28" s="137" t="s">
        <v>142</v>
      </c>
      <c r="C28" s="141"/>
      <c r="D28" s="83">
        <v>20000</v>
      </c>
      <c r="E28" s="60"/>
      <c r="F28" s="47"/>
    </row>
    <row r="29" spans="1:6" x14ac:dyDescent="0.25">
      <c r="A29" s="51" t="s">
        <v>76</v>
      </c>
      <c r="B29" s="142" t="s">
        <v>92</v>
      </c>
      <c r="C29" s="141"/>
      <c r="D29" s="83"/>
      <c r="E29" s="60"/>
    </row>
    <row r="30" spans="1:6" x14ac:dyDescent="0.25">
      <c r="A30" s="49" t="s">
        <v>78</v>
      </c>
      <c r="B30" s="50" t="s">
        <v>125</v>
      </c>
      <c r="C30" s="50"/>
      <c r="D30" s="53">
        <f>D31</f>
        <v>0</v>
      </c>
      <c r="E30" s="59"/>
    </row>
    <row r="31" spans="1:6" x14ac:dyDescent="0.25">
      <c r="A31" s="51" t="s">
        <v>126</v>
      </c>
      <c r="B31" s="139" t="s">
        <v>127</v>
      </c>
      <c r="C31" s="140"/>
      <c r="D31" s="68">
        <f>SUM(D32:D33)</f>
        <v>0</v>
      </c>
      <c r="E31" s="72"/>
    </row>
    <row r="32" spans="1:6" x14ac:dyDescent="0.25">
      <c r="A32" s="51"/>
      <c r="B32" s="137" t="s">
        <v>93</v>
      </c>
      <c r="C32" s="138"/>
      <c r="D32" s="83"/>
      <c r="E32" s="60"/>
    </row>
    <row r="33" spans="1:7" x14ac:dyDescent="0.25">
      <c r="A33" s="52"/>
      <c r="B33" s="137" t="s">
        <v>94</v>
      </c>
      <c r="C33" s="138"/>
      <c r="D33" s="83"/>
      <c r="E33" s="60"/>
    </row>
    <row r="34" spans="1:7" ht="14.45" customHeight="1" x14ac:dyDescent="0.25">
      <c r="A34" s="126" t="s">
        <v>96</v>
      </c>
      <c r="B34" s="127"/>
      <c r="C34" s="128"/>
      <c r="D34" s="54">
        <f>SUM(D8,D15,D25,D30,D7)</f>
        <v>135000</v>
      </c>
      <c r="E34" s="76"/>
      <c r="F34" s="129"/>
      <c r="G34" s="130"/>
    </row>
    <row r="35" spans="1:7" ht="45" customHeight="1" thickBot="1" x14ac:dyDescent="0.3">
      <c r="A35" s="131" t="str">
        <f>IF(E35&gt;0,"Vratka nevyčerpané dotacev období 1.1.2025 - 15.2.2025 na účet č. 6015-4929001/0710 a zároveň prosím zašlete avízo o vratce v elektronické podobě do datové schránky Poskytovatele ID vnadiz2 a také e-mailem na adresu vratkadotace@nsa.gov.cz)",IF(E35&lt;0,"výše nákladů převyšuje výši dotace",""))</f>
        <v/>
      </c>
      <c r="B35" s="132"/>
      <c r="C35" s="132"/>
      <c r="D35" s="132"/>
      <c r="E35" s="14">
        <f>C6-D34</f>
        <v>0</v>
      </c>
      <c r="F35" s="129"/>
      <c r="G35" s="130"/>
    </row>
    <row r="36" spans="1:7" x14ac:dyDescent="0.25">
      <c r="B36" s="15"/>
      <c r="C36" s="16"/>
      <c r="D36" s="16"/>
      <c r="E36" s="17"/>
    </row>
    <row r="37" spans="1:7" ht="41.45" customHeight="1" x14ac:dyDescent="0.25">
      <c r="A37" s="134" t="s">
        <v>128</v>
      </c>
      <c r="B37" s="135"/>
      <c r="C37" s="136"/>
      <c r="D37" s="136"/>
      <c r="E37" s="136"/>
    </row>
    <row r="38" spans="1:7" x14ac:dyDescent="0.25">
      <c r="B38" s="15"/>
      <c r="C38" s="16"/>
      <c r="D38" s="16"/>
      <c r="E38" s="17"/>
    </row>
    <row r="39" spans="1:7" ht="14.45" customHeight="1" x14ac:dyDescent="0.25">
      <c r="A39" s="133" t="s">
        <v>132</v>
      </c>
      <c r="B39" s="133"/>
      <c r="C39" s="133"/>
      <c r="D39" s="133"/>
      <c r="E39" s="133"/>
    </row>
    <row r="40" spans="1:7" x14ac:dyDescent="0.25">
      <c r="A40" s="133"/>
      <c r="B40" s="133"/>
      <c r="C40" s="133"/>
      <c r="D40" s="133"/>
      <c r="E40" s="133"/>
    </row>
    <row r="41" spans="1:7" x14ac:dyDescent="0.25">
      <c r="B41" s="56"/>
      <c r="C41" s="18"/>
      <c r="D41" s="19"/>
      <c r="E41" s="17"/>
    </row>
    <row r="42" spans="1:7" ht="20.45" customHeight="1" x14ac:dyDescent="0.25">
      <c r="A42" s="125" t="s">
        <v>131</v>
      </c>
      <c r="B42" s="125"/>
      <c r="C42" s="125"/>
      <c r="D42" s="125"/>
      <c r="E42" s="125"/>
    </row>
    <row r="43" spans="1:7" ht="25.15" customHeight="1" x14ac:dyDescent="0.25">
      <c r="A43" s="125"/>
      <c r="B43" s="125"/>
      <c r="C43" s="125"/>
      <c r="D43" s="125"/>
      <c r="E43" s="125"/>
    </row>
    <row r="44" spans="1:7" x14ac:dyDescent="0.25">
      <c r="B44" s="16"/>
      <c r="C44" s="16"/>
      <c r="D44" s="16"/>
      <c r="E44" s="17"/>
    </row>
    <row r="47" spans="1:7" x14ac:dyDescent="0.25">
      <c r="B47" s="16"/>
      <c r="C47" s="16"/>
      <c r="D47" s="16"/>
      <c r="E47" s="17"/>
    </row>
    <row r="48" spans="1:7" x14ac:dyDescent="0.25">
      <c r="B48" s="16"/>
      <c r="C48" s="16"/>
      <c r="D48" s="16"/>
      <c r="E48" s="17"/>
    </row>
    <row r="49" spans="2:5" x14ac:dyDescent="0.25">
      <c r="B49" s="16"/>
      <c r="C49" s="16"/>
      <c r="D49" s="16"/>
      <c r="E49" s="17"/>
    </row>
    <row r="50" spans="2:5" x14ac:dyDescent="0.25">
      <c r="B50" s="16"/>
      <c r="C50" s="16"/>
      <c r="D50" s="16"/>
      <c r="E50" s="17"/>
    </row>
    <row r="51" spans="2:5" x14ac:dyDescent="0.25">
      <c r="B51" s="16"/>
      <c r="C51" s="16"/>
      <c r="D51" s="16"/>
      <c r="E51" s="17"/>
    </row>
    <row r="52" spans="2:5" x14ac:dyDescent="0.25">
      <c r="B52" s="16"/>
      <c r="C52" s="16"/>
      <c r="D52" s="16"/>
      <c r="E52" s="17"/>
    </row>
    <row r="53" spans="2:5" x14ac:dyDescent="0.25">
      <c r="B53" s="16"/>
      <c r="C53" s="16"/>
      <c r="D53" s="16"/>
      <c r="E53" s="17"/>
    </row>
    <row r="54" spans="2:5" x14ac:dyDescent="0.25">
      <c r="B54" s="16"/>
      <c r="C54" s="16"/>
      <c r="D54" s="16"/>
      <c r="E54" s="17"/>
    </row>
    <row r="55" spans="2:5" x14ac:dyDescent="0.25">
      <c r="B55" s="16"/>
      <c r="C55" s="16"/>
      <c r="D55" s="16"/>
      <c r="E55" s="17"/>
    </row>
    <row r="56" spans="2:5" x14ac:dyDescent="0.25">
      <c r="B56" s="16"/>
      <c r="C56" s="16"/>
      <c r="D56" s="16"/>
      <c r="E56" s="17"/>
    </row>
    <row r="57" spans="2:5" x14ac:dyDescent="0.25">
      <c r="B57" s="16"/>
      <c r="C57" s="16"/>
      <c r="D57" s="16"/>
      <c r="E57" s="17"/>
    </row>
    <row r="58" spans="2:5" x14ac:dyDescent="0.25">
      <c r="B58" s="16"/>
      <c r="C58" s="16"/>
      <c r="D58" s="16"/>
      <c r="E58" s="17"/>
    </row>
    <row r="59" spans="2:5" x14ac:dyDescent="0.25">
      <c r="B59" s="16"/>
      <c r="C59" s="16"/>
      <c r="D59" s="16"/>
      <c r="E59" s="17"/>
    </row>
    <row r="60" spans="2:5" x14ac:dyDescent="0.25">
      <c r="B60" s="16"/>
      <c r="C60" s="16"/>
      <c r="D60" s="16"/>
      <c r="E60" s="17"/>
    </row>
    <row r="61" spans="2:5" x14ac:dyDescent="0.25">
      <c r="B61" s="16"/>
      <c r="C61" s="16"/>
      <c r="D61" s="16"/>
      <c r="E61" s="17"/>
    </row>
    <row r="62" spans="2:5" x14ac:dyDescent="0.25">
      <c r="B62" s="16"/>
      <c r="C62" s="16"/>
      <c r="D62" s="16"/>
      <c r="E62" s="17"/>
    </row>
    <row r="63" spans="2:5" x14ac:dyDescent="0.25">
      <c r="B63" s="16"/>
      <c r="C63" s="16"/>
      <c r="D63" s="16"/>
      <c r="E63" s="17"/>
    </row>
    <row r="64" spans="2:5" x14ac:dyDescent="0.25">
      <c r="B64" s="16"/>
      <c r="C64" s="16"/>
      <c r="D64" s="16"/>
      <c r="E64" s="17"/>
    </row>
    <row r="65" spans="2:5" x14ac:dyDescent="0.25">
      <c r="B65" s="16"/>
      <c r="C65" s="16"/>
      <c r="D65" s="16"/>
      <c r="E65" s="17"/>
    </row>
    <row r="66" spans="2:5" x14ac:dyDescent="0.25">
      <c r="B66" s="16"/>
      <c r="C66" s="16"/>
      <c r="D66" s="16"/>
      <c r="E66" s="17"/>
    </row>
    <row r="67" spans="2:5" x14ac:dyDescent="0.25">
      <c r="B67" s="16"/>
      <c r="C67" s="16"/>
      <c r="D67" s="16"/>
      <c r="E67" s="17"/>
    </row>
    <row r="68" spans="2:5" x14ac:dyDescent="0.25">
      <c r="B68" s="16"/>
      <c r="C68" s="16"/>
      <c r="D68" s="16"/>
      <c r="E68" s="17"/>
    </row>
    <row r="69" spans="2:5" x14ac:dyDescent="0.25">
      <c r="B69" s="16"/>
      <c r="C69" s="16"/>
      <c r="D69" s="16"/>
      <c r="E69" s="17"/>
    </row>
    <row r="70" spans="2:5" x14ac:dyDescent="0.25">
      <c r="B70" s="16"/>
      <c r="C70" s="16"/>
      <c r="D70" s="16"/>
      <c r="E70" s="17"/>
    </row>
    <row r="71" spans="2:5" x14ac:dyDescent="0.25">
      <c r="B71" s="16"/>
      <c r="C71" s="16"/>
      <c r="D71" s="16"/>
      <c r="E71" s="17"/>
    </row>
    <row r="72" spans="2:5" x14ac:dyDescent="0.25">
      <c r="B72" s="16"/>
      <c r="C72" s="16"/>
      <c r="D72" s="16"/>
      <c r="E72" s="17"/>
    </row>
    <row r="73" spans="2:5" x14ac:dyDescent="0.25">
      <c r="B73" s="16"/>
      <c r="C73" s="16"/>
      <c r="D73" s="16"/>
      <c r="E73" s="17"/>
    </row>
    <row r="74" spans="2:5" x14ac:dyDescent="0.25">
      <c r="B74" s="16"/>
      <c r="C74" s="16"/>
      <c r="D74" s="16"/>
      <c r="E74" s="17"/>
    </row>
    <row r="75" spans="2:5" x14ac:dyDescent="0.25">
      <c r="B75" s="16"/>
      <c r="C75" s="16"/>
      <c r="D75" s="16"/>
      <c r="E75" s="17"/>
    </row>
    <row r="76" spans="2:5" x14ac:dyDescent="0.25">
      <c r="B76" s="16"/>
      <c r="C76" s="16"/>
      <c r="D76" s="16"/>
      <c r="E76" s="17"/>
    </row>
    <row r="77" spans="2:5" x14ac:dyDescent="0.25">
      <c r="B77" s="16"/>
      <c r="C77" s="16"/>
      <c r="D77" s="16"/>
      <c r="E77" s="17"/>
    </row>
    <row r="78" spans="2:5" x14ac:dyDescent="0.25">
      <c r="B78" s="16"/>
      <c r="C78" s="16"/>
      <c r="D78" s="16"/>
      <c r="E78" s="17"/>
    </row>
    <row r="79" spans="2:5" x14ac:dyDescent="0.25">
      <c r="B79" s="16"/>
      <c r="C79" s="16"/>
      <c r="D79" s="16"/>
      <c r="E79" s="17"/>
    </row>
    <row r="80" spans="2:5" x14ac:dyDescent="0.25">
      <c r="B80" s="16"/>
      <c r="C80" s="16"/>
      <c r="D80" s="16"/>
      <c r="E80" s="17"/>
    </row>
    <row r="81" spans="2:5" x14ac:dyDescent="0.25">
      <c r="B81" s="16"/>
      <c r="C81" s="16"/>
      <c r="D81" s="16"/>
      <c r="E81" s="17"/>
    </row>
    <row r="82" spans="2:5" x14ac:dyDescent="0.25">
      <c r="B82" s="16"/>
      <c r="C82" s="16"/>
      <c r="D82" s="16"/>
      <c r="E82" s="17"/>
    </row>
    <row r="83" spans="2:5" x14ac:dyDescent="0.25">
      <c r="B83" s="16"/>
      <c r="C83" s="16"/>
      <c r="D83" s="16"/>
      <c r="E83" s="17"/>
    </row>
    <row r="84" spans="2:5" x14ac:dyDescent="0.25">
      <c r="B84" s="16"/>
      <c r="C84" s="16"/>
      <c r="D84" s="16"/>
      <c r="E84" s="17"/>
    </row>
    <row r="85" spans="2:5" x14ac:dyDescent="0.25">
      <c r="B85" s="16"/>
      <c r="C85" s="16"/>
      <c r="D85" s="16"/>
      <c r="E85" s="17"/>
    </row>
    <row r="86" spans="2:5" x14ac:dyDescent="0.25">
      <c r="B86" s="16"/>
      <c r="C86" s="16"/>
      <c r="D86" s="16"/>
      <c r="E86" s="17"/>
    </row>
    <row r="87" spans="2:5" x14ac:dyDescent="0.25">
      <c r="B87" s="16"/>
      <c r="C87" s="16"/>
      <c r="D87" s="16"/>
      <c r="E87" s="17"/>
    </row>
    <row r="88" spans="2:5" x14ac:dyDescent="0.25">
      <c r="B88" s="16"/>
      <c r="C88" s="16"/>
      <c r="D88" s="16"/>
      <c r="E88" s="17"/>
    </row>
  </sheetData>
  <sheetProtection algorithmName="SHA-512" hashValue="MqSbLtJj+bEnoKmMePzk+OwYLlahBYUXrG5SnijQAFBVoJ8ol735bdZEw3vWc9OUToxFAsqqN25orf0NYblsbA==" saltValue="uxZE7fOd+93PwA3/Ajmjxg==" spinCount="100000" sheet="1" objects="1" scenarios="1"/>
  <mergeCells count="40">
    <mergeCell ref="A1:B1"/>
    <mergeCell ref="C1:D1"/>
    <mergeCell ref="E1:E4"/>
    <mergeCell ref="A2:B2"/>
    <mergeCell ref="C2:D2"/>
    <mergeCell ref="A3:B3"/>
    <mergeCell ref="C3:D3"/>
    <mergeCell ref="A4:B4"/>
    <mergeCell ref="C4:D4"/>
    <mergeCell ref="B19:C19"/>
    <mergeCell ref="A5:B5"/>
    <mergeCell ref="B9:C9"/>
    <mergeCell ref="B10:C10"/>
    <mergeCell ref="B11:C11"/>
    <mergeCell ref="B12:C12"/>
    <mergeCell ref="B13:C13"/>
    <mergeCell ref="B14:C14"/>
    <mergeCell ref="B16:C16"/>
    <mergeCell ref="B17:C17"/>
    <mergeCell ref="B18:C18"/>
    <mergeCell ref="B7:C7"/>
    <mergeCell ref="B33:C33"/>
    <mergeCell ref="B20:C20"/>
    <mergeCell ref="B21:C21"/>
    <mergeCell ref="B22:C22"/>
    <mergeCell ref="B23:C23"/>
    <mergeCell ref="B24:C24"/>
    <mergeCell ref="B26:C26"/>
    <mergeCell ref="B27:C27"/>
    <mergeCell ref="B28:C28"/>
    <mergeCell ref="B29:C29"/>
    <mergeCell ref="B31:C31"/>
    <mergeCell ref="B32:C32"/>
    <mergeCell ref="A42:E43"/>
    <mergeCell ref="A34:C34"/>
    <mergeCell ref="F34:F35"/>
    <mergeCell ref="G34:G35"/>
    <mergeCell ref="A35:D35"/>
    <mergeCell ref="A39:E40"/>
    <mergeCell ref="A37:E37"/>
  </mergeCells>
  <conditionalFormatting sqref="A35:D35">
    <cfRule type="containsText" dxfId="19" priority="28" operator="containsText" text="Vratka">
      <formula>NOT(ISERROR(SEARCH("Vratka",A35)))</formula>
    </cfRule>
    <cfRule type="containsText" priority="29" operator="containsText" text="Vratka">
      <formula>NOT(ISERROR(SEARCH("Vratka",A35)))</formula>
    </cfRule>
  </conditionalFormatting>
  <conditionalFormatting sqref="B37">
    <cfRule type="cellIs" dxfId="18" priority="1" operator="equal">
      <formula>0</formula>
    </cfRule>
  </conditionalFormatting>
  <conditionalFormatting sqref="C6">
    <cfRule type="cellIs" dxfId="17" priority="13" operator="equal">
      <formula>0</formula>
    </cfRule>
  </conditionalFormatting>
  <conditionalFormatting sqref="D7">
    <cfRule type="cellIs" dxfId="16" priority="2" stopIfTrue="1" operator="equal">
      <formula>0</formula>
    </cfRule>
    <cfRule type="cellIs" dxfId="15" priority="4" operator="greaterThan">
      <formula>100000</formula>
    </cfRule>
  </conditionalFormatting>
  <conditionalFormatting sqref="D10:D14">
    <cfRule type="cellIs" dxfId="14" priority="6" operator="equal">
      <formula>0</formula>
    </cfRule>
  </conditionalFormatting>
  <conditionalFormatting sqref="D16">
    <cfRule type="cellIs" dxfId="13" priority="7" operator="equal">
      <formula>0</formula>
    </cfRule>
  </conditionalFormatting>
  <conditionalFormatting sqref="D18:D19">
    <cfRule type="cellIs" dxfId="12" priority="8" operator="equal">
      <formula>0</formula>
    </cfRule>
  </conditionalFormatting>
  <conditionalFormatting sqref="D21:D24">
    <cfRule type="cellIs" dxfId="11" priority="9" operator="equal">
      <formula>0</formula>
    </cfRule>
  </conditionalFormatting>
  <conditionalFormatting sqref="D27:D29">
    <cfRule type="cellIs" dxfId="10" priority="10" operator="equal">
      <formula>0</formula>
    </cfRule>
  </conditionalFormatting>
  <conditionalFormatting sqref="D32:D33">
    <cfRule type="cellIs" dxfId="9" priority="11" operator="equal">
      <formula>0</formula>
    </cfRule>
  </conditionalFormatting>
  <conditionalFormatting sqref="E1">
    <cfRule type="containsText" dxfId="8" priority="20" operator="containsText" text="21">
      <formula>NOT(ISERROR(SEARCH("21",E1)))</formula>
    </cfRule>
    <cfRule type="cellIs" dxfId="7" priority="21" operator="equal">
      <formula>0</formula>
    </cfRule>
  </conditionalFormatting>
  <conditionalFormatting sqref="E35">
    <cfRule type="cellIs" dxfId="6" priority="26" operator="lessThan">
      <formula>0</formula>
    </cfRule>
    <cfRule type="cellIs" dxfId="5" priority="27" operator="greaterThan">
      <formula>0</formula>
    </cfRule>
  </conditionalFormatting>
  <conditionalFormatting sqref="F34:G35">
    <cfRule type="containsText" dxfId="4" priority="23" operator="containsText" text="POZOR!!! Vykázaná/vyúčtovaná částka je vyšší než přidělená dotace při zohlednění případné vratky v průběhu roku. Proím zkontrolujte své výdaje a jednotlivé částky!!!!">
      <formula>NOT(ISERROR(SEARCH("POZOR!!! Vykázaná/vyúčtovaná částka je vyšší než přidělená dotace při zohlednění případné vratky v průběhu roku. Proím zkontrolujte své výdaje a jednotlivé částky!!!!",F34)))</formula>
    </cfRule>
  </conditionalFormatting>
  <conditionalFormatting sqref="G34:G35">
    <cfRule type="containsText" dxfId="3" priority="22" operator="containsText" text="VRAT">
      <formula>NOT(ISERROR(SEARCH("VRAT",G34)))</formula>
    </cfRule>
  </conditionalFormatting>
  <pageMargins left="0.25" right="0.25" top="0.75" bottom="0.75" header="0.3" footer="0.3"/>
  <pageSetup paperSize="9" scale="7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24ED7-BD7B-4608-B60F-21B42EAAE0EC}">
  <sheetPr codeName="List4">
    <tabColor rgb="FFFF0000"/>
    <pageSetUpPr fitToPage="1"/>
  </sheetPr>
  <dimension ref="A1:J25"/>
  <sheetViews>
    <sheetView showGridLines="0" zoomScale="90" zoomScaleNormal="90" workbookViewId="0">
      <selection activeCell="I1" sqref="I1:I4"/>
    </sheetView>
  </sheetViews>
  <sheetFormatPr defaultColWidth="8.85546875" defaultRowHeight="12.75" x14ac:dyDescent="0.2"/>
  <cols>
    <col min="1" max="1" width="23.5703125" style="22" customWidth="1"/>
    <col min="2" max="2" width="12.140625" style="22" customWidth="1"/>
    <col min="3" max="3" width="15.85546875" style="22" customWidth="1"/>
    <col min="4" max="4" width="11.85546875" style="22" bestFit="1" customWidth="1"/>
    <col min="5" max="5" width="19.28515625" style="22" customWidth="1"/>
    <col min="6" max="6" width="24.42578125" style="22" customWidth="1"/>
    <col min="7" max="7" width="20.7109375" style="22" customWidth="1"/>
    <col min="8" max="8" width="18.42578125" style="22" customWidth="1"/>
    <col min="9" max="9" width="20.85546875" style="22" customWidth="1"/>
    <col min="10" max="16384" width="8.85546875" style="22"/>
  </cols>
  <sheetData>
    <row r="1" spans="1:9" ht="18" customHeight="1" x14ac:dyDescent="0.25">
      <c r="A1" s="21" t="s">
        <v>0</v>
      </c>
      <c r="B1" s="172" t="str">
        <f>IF('1. SOUHRNNÉ INFORMACE'!B5=0,"",'1. SOUHRNNÉ INFORMACE'!B5)</f>
        <v>SH ČMS - Sbor dobrovolných hasičů Horní Dolní</v>
      </c>
      <c r="C1" s="180"/>
      <c r="D1" s="180"/>
      <c r="E1" s="180"/>
      <c r="F1" s="181"/>
      <c r="I1" s="176" t="str">
        <f>'1. SOUHRNNÉ INFORMACE'!B2</f>
        <v>MK2024</v>
      </c>
    </row>
    <row r="2" spans="1:9" ht="15" x14ac:dyDescent="0.25">
      <c r="A2" s="21" t="s">
        <v>1</v>
      </c>
      <c r="B2" s="172" t="str">
        <f>IF('1. SOUHRNNÉ INFORMACE'!B6=0,"",'1. SOUHRNNÉ INFORMACE'!B6)</f>
        <v>11223344</v>
      </c>
      <c r="C2" s="182"/>
      <c r="D2" s="182"/>
      <c r="E2" s="182"/>
      <c r="F2" s="183"/>
      <c r="I2" s="177"/>
    </row>
    <row r="3" spans="1:9" ht="15" x14ac:dyDescent="0.25">
      <c r="A3" s="21" t="s">
        <v>2</v>
      </c>
      <c r="B3" s="184" t="s">
        <v>3</v>
      </c>
      <c r="C3" s="182"/>
      <c r="D3" s="182"/>
      <c r="E3" s="182"/>
      <c r="F3" s="183"/>
      <c r="I3" s="177"/>
    </row>
    <row r="4" spans="1:9" ht="15" x14ac:dyDescent="0.25">
      <c r="A4" s="21" t="s">
        <v>4</v>
      </c>
      <c r="B4" s="184">
        <v>362</v>
      </c>
      <c r="C4" s="182"/>
      <c r="D4" s="182"/>
      <c r="E4" s="182"/>
      <c r="F4" s="183"/>
      <c r="I4" s="178"/>
    </row>
    <row r="5" spans="1:9" ht="10.15" customHeight="1" x14ac:dyDescent="0.2">
      <c r="A5" s="23"/>
      <c r="B5" s="23"/>
    </row>
    <row r="6" spans="1:9" ht="42" customHeight="1" x14ac:dyDescent="0.2">
      <c r="A6" s="175" t="s">
        <v>122</v>
      </c>
      <c r="B6" s="175"/>
      <c r="C6" s="175"/>
      <c r="D6" s="175"/>
      <c r="E6" s="175"/>
      <c r="F6" s="175"/>
      <c r="G6" s="175"/>
      <c r="H6" s="175"/>
      <c r="I6" s="175"/>
    </row>
    <row r="7" spans="1:9" x14ac:dyDescent="0.2">
      <c r="A7" s="24"/>
      <c r="B7" s="24"/>
    </row>
    <row r="8" spans="1:9" ht="33.6" customHeight="1" x14ac:dyDescent="0.2">
      <c r="A8" s="174" t="s">
        <v>22</v>
      </c>
      <c r="B8" s="174"/>
      <c r="C8" s="174"/>
      <c r="D8" s="174"/>
      <c r="E8" s="174"/>
      <c r="F8" s="174"/>
      <c r="G8" s="174"/>
      <c r="H8" s="174"/>
      <c r="I8" s="174"/>
    </row>
    <row r="9" spans="1:9" ht="13.9" customHeight="1" x14ac:dyDescent="0.2">
      <c r="A9" s="25"/>
      <c r="B9" s="25"/>
      <c r="C9" s="25"/>
      <c r="D9" s="25"/>
      <c r="E9" s="25"/>
      <c r="F9" s="25"/>
      <c r="G9" s="25"/>
      <c r="H9" s="25"/>
      <c r="I9" s="25"/>
    </row>
    <row r="10" spans="1:9" x14ac:dyDescent="0.2">
      <c r="A10" s="26" t="s">
        <v>5</v>
      </c>
      <c r="B10" s="26"/>
    </row>
    <row r="11" spans="1:9" s="43" customFormat="1" ht="60.75" customHeight="1" x14ac:dyDescent="0.25">
      <c r="A11" s="170" t="s">
        <v>6</v>
      </c>
      <c r="B11" s="179"/>
      <c r="C11" s="27" t="s">
        <v>7</v>
      </c>
      <c r="D11" s="27" t="s">
        <v>8</v>
      </c>
      <c r="E11" s="86" t="s">
        <v>9</v>
      </c>
      <c r="F11" s="86" t="s">
        <v>129</v>
      </c>
      <c r="G11" s="86" t="s">
        <v>10</v>
      </c>
      <c r="H11" s="86" t="s">
        <v>130</v>
      </c>
      <c r="I11" s="77" t="s">
        <v>11</v>
      </c>
    </row>
    <row r="12" spans="1:9" x14ac:dyDescent="0.2">
      <c r="A12" s="28" t="s">
        <v>12</v>
      </c>
      <c r="B12" s="28"/>
      <c r="C12" s="28" t="s">
        <v>13</v>
      </c>
      <c r="D12" s="28" t="s">
        <v>14</v>
      </c>
      <c r="E12" s="28" t="s">
        <v>15</v>
      </c>
      <c r="F12" s="28">
        <v>1</v>
      </c>
      <c r="G12" s="28">
        <v>2</v>
      </c>
      <c r="H12" s="28">
        <v>3</v>
      </c>
      <c r="I12" s="28" t="s">
        <v>16</v>
      </c>
    </row>
    <row r="13" spans="1:9" ht="18" customHeight="1" x14ac:dyDescent="0.2">
      <c r="A13" s="164" t="s">
        <v>17</v>
      </c>
      <c r="B13" s="165"/>
      <c r="C13" s="29"/>
      <c r="D13" s="29"/>
      <c r="E13" s="29"/>
      <c r="F13" s="30">
        <f>SUM(F15:F18)</f>
        <v>135000</v>
      </c>
      <c r="G13" s="30">
        <f>SUM(G15:G18)</f>
        <v>0</v>
      </c>
      <c r="H13" s="30">
        <f>SUM(H15:H18)</f>
        <v>135000</v>
      </c>
      <c r="I13" s="30">
        <f>SUM(I15:I18)</f>
        <v>0</v>
      </c>
    </row>
    <row r="14" spans="1:9" ht="16.899999999999999" customHeight="1" x14ac:dyDescent="0.2">
      <c r="A14" s="168" t="s">
        <v>18</v>
      </c>
      <c r="B14" s="169"/>
      <c r="C14" s="31"/>
      <c r="D14" s="31"/>
      <c r="E14" s="31"/>
      <c r="F14" s="32"/>
      <c r="G14" s="32"/>
      <c r="H14" s="32"/>
      <c r="I14" s="33"/>
    </row>
    <row r="15" spans="1:9" ht="16.149999999999999" customHeight="1" x14ac:dyDescent="0.2">
      <c r="A15" s="166" t="str">
        <f>IF('1. SOUHRNNÉ INFORMACE'!B2=0,"",'1. SOUHRNNÉ INFORMACE'!B2)</f>
        <v>MK2024</v>
      </c>
      <c r="B15" s="167"/>
      <c r="C15" s="34"/>
      <c r="D15" s="34"/>
      <c r="E15" s="34" t="str">
        <f>IF(ISBLANK('1. SOUHRNNÉ INFORMACE'!B10),"",'1. SOUHRNNÉ INFORMACE'!B10)</f>
        <v>NSA-01234/2024/MK24/3</v>
      </c>
      <c r="F15" s="35">
        <f>'1. SOUHRNNÉ INFORMACE'!B11</f>
        <v>135000</v>
      </c>
      <c r="G15" s="35">
        <f>'1. SOUHRNNÉ INFORMACE'!B12</f>
        <v>0</v>
      </c>
      <c r="H15" s="35">
        <f>'2. POUŽITÍ DOTACE'!D6</f>
        <v>135000</v>
      </c>
      <c r="I15" s="36">
        <f>F15-G15-H15</f>
        <v>0</v>
      </c>
    </row>
    <row r="16" spans="1:9" x14ac:dyDescent="0.2">
      <c r="A16" s="170"/>
      <c r="B16" s="171"/>
      <c r="C16" s="37"/>
      <c r="D16" s="37"/>
      <c r="E16" s="37"/>
      <c r="F16" s="38"/>
      <c r="G16" s="38"/>
      <c r="H16" s="38"/>
      <c r="I16" s="36"/>
    </row>
    <row r="17" spans="1:10" x14ac:dyDescent="0.2">
      <c r="A17" s="170"/>
      <c r="B17" s="171"/>
      <c r="C17" s="37"/>
      <c r="D17" s="37"/>
      <c r="E17" s="37"/>
      <c r="F17" s="38"/>
      <c r="G17" s="38"/>
      <c r="H17" s="38"/>
      <c r="I17" s="36"/>
    </row>
    <row r="18" spans="1:10" x14ac:dyDescent="0.2">
      <c r="A18" s="170"/>
      <c r="B18" s="171"/>
      <c r="C18" s="37"/>
      <c r="D18" s="37"/>
      <c r="E18" s="37"/>
      <c r="F18" s="38"/>
      <c r="G18" s="38"/>
      <c r="H18" s="38"/>
      <c r="I18" s="36"/>
    </row>
    <row r="19" spans="1:10" x14ac:dyDescent="0.2">
      <c r="A19" s="164" t="s">
        <v>19</v>
      </c>
      <c r="B19" s="165"/>
      <c r="C19" s="29"/>
      <c r="D19" s="29"/>
      <c r="E19" s="29"/>
      <c r="F19" s="30">
        <f>SUM(F21:F22)</f>
        <v>0</v>
      </c>
      <c r="G19" s="30">
        <f>SUM(G21:G22)</f>
        <v>0</v>
      </c>
      <c r="H19" s="30">
        <f>SUM(H21:H22)</f>
        <v>0</v>
      </c>
      <c r="I19" s="30">
        <f>SUM(I21:I22)</f>
        <v>0</v>
      </c>
    </row>
    <row r="20" spans="1:10" x14ac:dyDescent="0.2">
      <c r="A20" s="172" t="s">
        <v>20</v>
      </c>
      <c r="B20" s="173"/>
      <c r="C20" s="39"/>
      <c r="D20" s="39"/>
      <c r="E20" s="39"/>
      <c r="F20" s="40"/>
      <c r="G20" s="40"/>
      <c r="H20" s="40"/>
      <c r="I20" s="36"/>
    </row>
    <row r="21" spans="1:10" x14ac:dyDescent="0.2">
      <c r="A21" s="170"/>
      <c r="B21" s="171"/>
      <c r="C21" s="39"/>
      <c r="D21" s="39"/>
      <c r="E21" s="39"/>
      <c r="F21" s="40"/>
      <c r="G21" s="40"/>
      <c r="H21" s="40"/>
      <c r="I21" s="36"/>
    </row>
    <row r="22" spans="1:10" x14ac:dyDescent="0.2">
      <c r="A22" s="170"/>
      <c r="B22" s="171"/>
      <c r="C22" s="39"/>
      <c r="D22" s="39"/>
      <c r="E22" s="39"/>
      <c r="F22" s="40"/>
      <c r="G22" s="40"/>
      <c r="H22" s="40"/>
      <c r="I22" s="36"/>
    </row>
    <row r="23" spans="1:10" ht="33" customHeight="1" x14ac:dyDescent="0.2">
      <c r="A23" s="164" t="s">
        <v>21</v>
      </c>
      <c r="B23" s="165"/>
      <c r="C23" s="29"/>
      <c r="D23" s="29"/>
      <c r="E23" s="29"/>
      <c r="F23" s="41">
        <f>F13+F19</f>
        <v>135000</v>
      </c>
      <c r="G23" s="41">
        <f>G13+G19</f>
        <v>0</v>
      </c>
      <c r="H23" s="41">
        <f>H13+H19</f>
        <v>135000</v>
      </c>
      <c r="I23" s="41">
        <f>I13+I19</f>
        <v>0</v>
      </c>
      <c r="J23" s="69" t="str">
        <f>IF(I23&lt;0,"SKUTEČNÉ ČERPÁNÍ JE VYŠŠÍ NEŽ VÝŠE DOTACE; NA LISTU 2. POUŽITÍ DOTACE PONIŽTE NÁKLADY DOTACE","")</f>
        <v/>
      </c>
    </row>
    <row r="24" spans="1:10" x14ac:dyDescent="0.2">
      <c r="A24" s="42"/>
      <c r="B24" s="42"/>
      <c r="C24" s="43"/>
      <c r="D24" s="43"/>
      <c r="E24" s="43"/>
      <c r="F24" s="43"/>
      <c r="G24" s="43"/>
      <c r="H24" s="43"/>
      <c r="I24" s="43"/>
    </row>
    <row r="25" spans="1:10" x14ac:dyDescent="0.2">
      <c r="A25" s="43"/>
      <c r="B25" s="43"/>
      <c r="C25" s="43"/>
      <c r="D25" s="43"/>
      <c r="E25" s="43"/>
      <c r="F25" s="43"/>
      <c r="G25" s="43"/>
      <c r="H25" s="43"/>
      <c r="I25" s="43"/>
    </row>
  </sheetData>
  <sheetProtection algorithmName="SHA-512" hashValue="eqOCZvc3skx9LF8V6+16LiKgb+z9fZr/QdKJssJ0BZxYi7HgYx8LxPdBxEVEHeH3a99Yn6cBu4KqZqleLlejXA==" saltValue="7KqZRmVBWP2y2wuAaVahXw==" spinCount="100000" sheet="1" selectLockedCells="1"/>
  <mergeCells count="19">
    <mergeCell ref="A8:I8"/>
    <mergeCell ref="A13:B13"/>
    <mergeCell ref="A19:B19"/>
    <mergeCell ref="A6:I6"/>
    <mergeCell ref="I1:I4"/>
    <mergeCell ref="A11:B11"/>
    <mergeCell ref="B1:F1"/>
    <mergeCell ref="B2:F2"/>
    <mergeCell ref="B3:F3"/>
    <mergeCell ref="B4:F4"/>
    <mergeCell ref="A23:B23"/>
    <mergeCell ref="A15:B15"/>
    <mergeCell ref="A14:B14"/>
    <mergeCell ref="A18:B18"/>
    <mergeCell ref="A21:B21"/>
    <mergeCell ref="A20:B20"/>
    <mergeCell ref="A16:B16"/>
    <mergeCell ref="A17:B17"/>
    <mergeCell ref="A22:B22"/>
  </mergeCells>
  <conditionalFormatting sqref="I1">
    <cfRule type="containsText" dxfId="2" priority="2" operator="containsText" text="21">
      <formula>NOT(ISERROR(SEARCH("21",I1)))</formula>
    </cfRule>
    <cfRule type="cellIs" dxfId="1" priority="3" operator="equal">
      <formula>0</formula>
    </cfRule>
  </conditionalFormatting>
  <conditionalFormatting sqref="I23">
    <cfRule type="cellIs" dxfId="0" priority="1" operator="lessThan">
      <formula>0</formula>
    </cfRule>
  </conditionalFormatting>
  <pageMargins left="0.19685039370078741" right="0.19685039370078741" top="1.1811023622047245" bottom="0.3937007874015748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1. SOUHRNNÉ INFORMACE</vt:lpstr>
      <vt:lpstr>2. POUŽITÍ DOTACE</vt:lpstr>
      <vt:lpstr>3. FINANČNÍ VYPOŘÁDÁNÍ Vyhl.</vt:lpstr>
      <vt:lpstr>'1. SOUHRNNÉ INFORMACE'!Oblast_tisku</vt:lpstr>
      <vt:lpstr>'2. POUŽITÍ DOTACE'!Oblast_tisku</vt:lpstr>
      <vt:lpstr>'3. FINANČNÍ VYPOŘÁDÁNÍ Vyhl.'!Oblast_tisku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Marketa Kabourkova</dc:creator>
  <cp:keywords/>
  <dc:description/>
  <cp:lastModifiedBy>Tereza Říhová</cp:lastModifiedBy>
  <cp:revision/>
  <cp:lastPrinted>2023-11-08T17:08:22Z</cp:lastPrinted>
  <dcterms:created xsi:type="dcterms:W3CDTF">2021-11-13T18:08:13Z</dcterms:created>
  <dcterms:modified xsi:type="dcterms:W3CDTF">2024-12-19T15:54:11Z</dcterms:modified>
  <cp:category/>
  <cp:contentStatus/>
</cp:coreProperties>
</file>