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48" windowWidth="22692" windowHeight="9804"/>
  </bookViews>
  <sheets>
    <sheet name="dorostenkyV" sheetId="1" r:id="rId1"/>
    <sheet name="dorostenciV" sheetId="2" r:id="rId2"/>
  </sheets>
  <externalReferences>
    <externalReference r:id="rId3"/>
  </externalReferences>
  <definedNames>
    <definedName name="_xlnm._FilterDatabase" localSheetId="1" hidden="1">dorostenciV!$A$26:$I$26</definedName>
  </definedNames>
  <calcPr calcId="125725" iterate="1"/>
</workbook>
</file>

<file path=xl/calcChain.xml><?xml version="1.0" encoding="utf-8"?>
<calcChain xmlns="http://schemas.openxmlformats.org/spreadsheetml/2006/main">
  <c r="L65" i="2"/>
  <c r="M65" s="1"/>
  <c r="K65"/>
  <c r="I65"/>
  <c r="F65"/>
  <c r="E65"/>
  <c r="L64"/>
  <c r="K64"/>
  <c r="M64" s="1"/>
  <c r="I64"/>
  <c r="F64"/>
  <c r="E64"/>
  <c r="L63"/>
  <c r="K63"/>
  <c r="M63" s="1"/>
  <c r="I63"/>
  <c r="F63"/>
  <c r="E63"/>
  <c r="L62"/>
  <c r="K62"/>
  <c r="M62" s="1"/>
  <c r="I62"/>
  <c r="F62"/>
  <c r="E62"/>
  <c r="N61"/>
  <c r="M61"/>
  <c r="O61" s="1"/>
  <c r="L61"/>
  <c r="K61"/>
  <c r="I61"/>
  <c r="F61"/>
  <c r="E61"/>
  <c r="N60"/>
  <c r="O60" s="1"/>
  <c r="M60"/>
  <c r="L60"/>
  <c r="K60"/>
  <c r="I60"/>
  <c r="F60"/>
  <c r="E60"/>
  <c r="L59"/>
  <c r="K59"/>
  <c r="N59" s="1"/>
  <c r="I59"/>
  <c r="F59"/>
  <c r="E59"/>
  <c r="L58"/>
  <c r="K58"/>
  <c r="M58" s="1"/>
  <c r="I58"/>
  <c r="F58"/>
  <c r="E58"/>
  <c r="L57"/>
  <c r="M57" s="1"/>
  <c r="K57"/>
  <c r="I57"/>
  <c r="F57"/>
  <c r="E57"/>
  <c r="M56"/>
  <c r="L56"/>
  <c r="K56"/>
  <c r="N56" s="1"/>
  <c r="I56"/>
  <c r="F56"/>
  <c r="E56"/>
  <c r="L55"/>
  <c r="K55"/>
  <c r="M55" s="1"/>
  <c r="I55"/>
  <c r="F55"/>
  <c r="E55"/>
  <c r="L54"/>
  <c r="K54"/>
  <c r="M54" s="1"/>
  <c r="I54"/>
  <c r="F54"/>
  <c r="E54"/>
  <c r="M53"/>
  <c r="O53" s="1"/>
  <c r="A53" s="1"/>
  <c r="L53"/>
  <c r="N53" s="1"/>
  <c r="K53"/>
  <c r="I53"/>
  <c r="F53"/>
  <c r="E53"/>
  <c r="N52"/>
  <c r="M52"/>
  <c r="O52" s="1"/>
  <c r="L52"/>
  <c r="K52"/>
  <c r="F52"/>
  <c r="E52"/>
  <c r="M51"/>
  <c r="O51" s="1"/>
  <c r="A51" s="1"/>
  <c r="L51"/>
  <c r="N51" s="1"/>
  <c r="K51"/>
  <c r="I51"/>
  <c r="F51"/>
  <c r="E51"/>
  <c r="N50"/>
  <c r="M50"/>
  <c r="O50" s="1"/>
  <c r="A50" s="1"/>
  <c r="L50"/>
  <c r="K50"/>
  <c r="I50"/>
  <c r="F50"/>
  <c r="E50"/>
  <c r="L45"/>
  <c r="K45"/>
  <c r="N45" s="1"/>
  <c r="I45"/>
  <c r="N44"/>
  <c r="M44"/>
  <c r="O44" s="1"/>
  <c r="A44" s="1"/>
  <c r="L44"/>
  <c r="K44"/>
  <c r="I44"/>
  <c r="M43"/>
  <c r="L43"/>
  <c r="N43" s="1"/>
  <c r="K43"/>
  <c r="I43"/>
  <c r="L42"/>
  <c r="K42"/>
  <c r="M42" s="1"/>
  <c r="I42"/>
  <c r="F42"/>
  <c r="E42"/>
  <c r="M41"/>
  <c r="L41"/>
  <c r="N41" s="1"/>
  <c r="K41"/>
  <c r="I41"/>
  <c r="F41"/>
  <c r="E41"/>
  <c r="N40"/>
  <c r="L40"/>
  <c r="K40"/>
  <c r="M40" s="1"/>
  <c r="O40" s="1"/>
  <c r="I40"/>
  <c r="F40"/>
  <c r="E40"/>
  <c r="L39"/>
  <c r="K39"/>
  <c r="N39" s="1"/>
  <c r="I39"/>
  <c r="F39"/>
  <c r="E39"/>
  <c r="L38"/>
  <c r="K38"/>
  <c r="M38" s="1"/>
  <c r="I38"/>
  <c r="F38"/>
  <c r="E38"/>
  <c r="L37"/>
  <c r="M37" s="1"/>
  <c r="K37"/>
  <c r="I37"/>
  <c r="F37"/>
  <c r="E37"/>
  <c r="N36"/>
  <c r="M36"/>
  <c r="O36" s="1"/>
  <c r="L36"/>
  <c r="K36"/>
  <c r="I36"/>
  <c r="F36"/>
  <c r="E36"/>
  <c r="N35"/>
  <c r="L35"/>
  <c r="K35"/>
  <c r="M35" s="1"/>
  <c r="O35" s="1"/>
  <c r="I35"/>
  <c r="F35"/>
  <c r="E35"/>
  <c r="L34"/>
  <c r="K34"/>
  <c r="M34" s="1"/>
  <c r="I34"/>
  <c r="F34"/>
  <c r="E34"/>
  <c r="M33"/>
  <c r="L33"/>
  <c r="N33" s="1"/>
  <c r="K33"/>
  <c r="I33"/>
  <c r="F33"/>
  <c r="E33"/>
  <c r="N32"/>
  <c r="L32"/>
  <c r="K32"/>
  <c r="M32" s="1"/>
  <c r="O32" s="1"/>
  <c r="I32"/>
  <c r="F32"/>
  <c r="E32"/>
  <c r="L31"/>
  <c r="K31"/>
  <c r="N31" s="1"/>
  <c r="I31"/>
  <c r="F31"/>
  <c r="E31"/>
  <c r="L30"/>
  <c r="K30"/>
  <c r="M30" s="1"/>
  <c r="F30"/>
  <c r="E30"/>
  <c r="L29"/>
  <c r="K29"/>
  <c r="M29" s="1"/>
  <c r="I29"/>
  <c r="F29"/>
  <c r="E29"/>
  <c r="L28"/>
  <c r="M28" s="1"/>
  <c r="K28"/>
  <c r="N28" s="1"/>
  <c r="I28"/>
  <c r="F28"/>
  <c r="E28"/>
  <c r="N27"/>
  <c r="M27"/>
  <c r="O27" s="1"/>
  <c r="A27" s="1"/>
  <c r="L27"/>
  <c r="K27"/>
  <c r="I27"/>
  <c r="F27"/>
  <c r="E27"/>
  <c r="N22"/>
  <c r="L22"/>
  <c r="K22"/>
  <c r="M22" s="1"/>
  <c r="O22" s="1"/>
  <c r="I22"/>
  <c r="F22"/>
  <c r="E22"/>
  <c r="L21"/>
  <c r="K21"/>
  <c r="M21" s="1"/>
  <c r="I21"/>
  <c r="F21"/>
  <c r="E21"/>
  <c r="M20"/>
  <c r="O20" s="1"/>
  <c r="L20"/>
  <c r="N20" s="1"/>
  <c r="K20"/>
  <c r="I20"/>
  <c r="F20"/>
  <c r="E20"/>
  <c r="N19"/>
  <c r="L19"/>
  <c r="K19"/>
  <c r="M19" s="1"/>
  <c r="O19" s="1"/>
  <c r="I19"/>
  <c r="F19"/>
  <c r="E19"/>
  <c r="L18"/>
  <c r="K18"/>
  <c r="N18" s="1"/>
  <c r="I18"/>
  <c r="F18"/>
  <c r="E18"/>
  <c r="L17"/>
  <c r="K17"/>
  <c r="M17" s="1"/>
  <c r="I17"/>
  <c r="F17"/>
  <c r="E17"/>
  <c r="L16"/>
  <c r="M16" s="1"/>
  <c r="K16"/>
  <c r="I16"/>
  <c r="F16"/>
  <c r="E16"/>
  <c r="N15"/>
  <c r="M15"/>
  <c r="O15" s="1"/>
  <c r="L15"/>
  <c r="K15"/>
  <c r="I15"/>
  <c r="F15"/>
  <c r="E15"/>
  <c r="N14"/>
  <c r="L14"/>
  <c r="K14"/>
  <c r="M14" s="1"/>
  <c r="O14" s="1"/>
  <c r="I14"/>
  <c r="F14"/>
  <c r="E14"/>
  <c r="L13"/>
  <c r="K13"/>
  <c r="M13" s="1"/>
  <c r="I13"/>
  <c r="F13"/>
  <c r="E13"/>
  <c r="M12"/>
  <c r="O12" s="1"/>
  <c r="L12"/>
  <c r="N12" s="1"/>
  <c r="K12"/>
  <c r="I12"/>
  <c r="F12"/>
  <c r="E12"/>
  <c r="N11"/>
  <c r="L11"/>
  <c r="K11"/>
  <c r="M11" s="1"/>
  <c r="O11" s="1"/>
  <c r="I11"/>
  <c r="F11"/>
  <c r="E11"/>
  <c r="L10"/>
  <c r="K10"/>
  <c r="N10" s="1"/>
  <c r="F10"/>
  <c r="E10"/>
  <c r="L9"/>
  <c r="K9"/>
  <c r="N9" s="1"/>
  <c r="I9"/>
  <c r="F9"/>
  <c r="E9"/>
  <c r="L8"/>
  <c r="K8"/>
  <c r="M8" s="1"/>
  <c r="I8"/>
  <c r="F8"/>
  <c r="E8"/>
  <c r="L7"/>
  <c r="M7" s="1"/>
  <c r="K7"/>
  <c r="I7"/>
  <c r="F7"/>
  <c r="E7"/>
  <c r="N66" i="1"/>
  <c r="M66"/>
  <c r="O66" s="1"/>
  <c r="L66"/>
  <c r="K66"/>
  <c r="I66"/>
  <c r="F66"/>
  <c r="E66"/>
  <c r="N65"/>
  <c r="L65"/>
  <c r="K65"/>
  <c r="M65" s="1"/>
  <c r="O65" s="1"/>
  <c r="I65"/>
  <c r="F65"/>
  <c r="E65"/>
  <c r="L64"/>
  <c r="K64"/>
  <c r="M64" s="1"/>
  <c r="I64"/>
  <c r="F64"/>
  <c r="E64"/>
  <c r="M63"/>
  <c r="O63" s="1"/>
  <c r="L63"/>
  <c r="N63" s="1"/>
  <c r="K63"/>
  <c r="I63"/>
  <c r="F63"/>
  <c r="E63"/>
  <c r="N62"/>
  <c r="L62"/>
  <c r="K62"/>
  <c r="M62" s="1"/>
  <c r="O62" s="1"/>
  <c r="I62"/>
  <c r="F62"/>
  <c r="E62"/>
  <c r="L61"/>
  <c r="K61"/>
  <c r="N61" s="1"/>
  <c r="I61"/>
  <c r="F61"/>
  <c r="E61"/>
  <c r="L60"/>
  <c r="K60"/>
  <c r="M60" s="1"/>
  <c r="I60"/>
  <c r="F60"/>
  <c r="E60"/>
  <c r="L59"/>
  <c r="M59" s="1"/>
  <c r="K59"/>
  <c r="I59"/>
  <c r="F59"/>
  <c r="E59"/>
  <c r="N58"/>
  <c r="M58"/>
  <c r="O58" s="1"/>
  <c r="A58" s="1"/>
  <c r="L58"/>
  <c r="K58"/>
  <c r="I58"/>
  <c r="F58"/>
  <c r="E58"/>
  <c r="N57"/>
  <c r="L57"/>
  <c r="K57"/>
  <c r="M57" s="1"/>
  <c r="O57" s="1"/>
  <c r="I57"/>
  <c r="F57"/>
  <c r="E57"/>
  <c r="L56"/>
  <c r="K56"/>
  <c r="M56" s="1"/>
  <c r="I56"/>
  <c r="F56"/>
  <c r="E56"/>
  <c r="M55"/>
  <c r="L55"/>
  <c r="N55" s="1"/>
  <c r="K55"/>
  <c r="I55"/>
  <c r="F55"/>
  <c r="E55"/>
  <c r="N54"/>
  <c r="L54"/>
  <c r="K54"/>
  <c r="M54" s="1"/>
  <c r="O54" s="1"/>
  <c r="A54" s="1"/>
  <c r="I54"/>
  <c r="F54"/>
  <c r="E54"/>
  <c r="L53"/>
  <c r="K53"/>
  <c r="N53" s="1"/>
  <c r="F53"/>
  <c r="E53"/>
  <c r="N52"/>
  <c r="L52"/>
  <c r="K52"/>
  <c r="M52" s="1"/>
  <c r="O52" s="1"/>
  <c r="A52" s="1"/>
  <c r="I52"/>
  <c r="F52"/>
  <c r="E52"/>
  <c r="L51"/>
  <c r="K51"/>
  <c r="N51" s="1"/>
  <c r="I51"/>
  <c r="F51"/>
  <c r="E51"/>
  <c r="L46"/>
  <c r="K46"/>
  <c r="M46" s="1"/>
  <c r="I46"/>
  <c r="F46"/>
  <c r="E46"/>
  <c r="L45"/>
  <c r="M45" s="1"/>
  <c r="K45"/>
  <c r="N45" s="1"/>
  <c r="I45"/>
  <c r="F45"/>
  <c r="E45"/>
  <c r="N44"/>
  <c r="M44"/>
  <c r="O44" s="1"/>
  <c r="L44"/>
  <c r="K44"/>
  <c r="I44"/>
  <c r="F44"/>
  <c r="E44"/>
  <c r="N43"/>
  <c r="L43"/>
  <c r="K43"/>
  <c r="M43" s="1"/>
  <c r="O43" s="1"/>
  <c r="I43"/>
  <c r="F43"/>
  <c r="E43"/>
  <c r="L42"/>
  <c r="K42"/>
  <c r="M42" s="1"/>
  <c r="I42"/>
  <c r="F42"/>
  <c r="E42"/>
  <c r="M41"/>
  <c r="O41" s="1"/>
  <c r="L41"/>
  <c r="N41" s="1"/>
  <c r="K41"/>
  <c r="I41"/>
  <c r="F41"/>
  <c r="E41"/>
  <c r="N40"/>
  <c r="L40"/>
  <c r="K40"/>
  <c r="M40" s="1"/>
  <c r="O40" s="1"/>
  <c r="I40"/>
  <c r="F40"/>
  <c r="E40"/>
  <c r="L39"/>
  <c r="K39"/>
  <c r="N39" s="1"/>
  <c r="I39"/>
  <c r="F39"/>
  <c r="E39"/>
  <c r="L38"/>
  <c r="K38"/>
  <c r="M38" s="1"/>
  <c r="I38"/>
  <c r="F38"/>
  <c r="E38"/>
  <c r="L37"/>
  <c r="M37" s="1"/>
  <c r="O37" s="1"/>
  <c r="K37"/>
  <c r="N37" s="1"/>
  <c r="I37"/>
  <c r="F37"/>
  <c r="E37"/>
  <c r="N36"/>
  <c r="M36"/>
  <c r="O36" s="1"/>
  <c r="L36"/>
  <c r="K36"/>
  <c r="I36"/>
  <c r="F36"/>
  <c r="E36"/>
  <c r="N35"/>
  <c r="L35"/>
  <c r="K35"/>
  <c r="M35" s="1"/>
  <c r="O35" s="1"/>
  <c r="I35"/>
  <c r="F35"/>
  <c r="E35"/>
  <c r="L34"/>
  <c r="K34"/>
  <c r="M34" s="1"/>
  <c r="I34"/>
  <c r="F34"/>
  <c r="E34"/>
  <c r="M33"/>
  <c r="L33"/>
  <c r="N33" s="1"/>
  <c r="K33"/>
  <c r="I33"/>
  <c r="F33"/>
  <c r="E33"/>
  <c r="N32"/>
  <c r="M32"/>
  <c r="O32" s="1"/>
  <c r="L32"/>
  <c r="K32"/>
  <c r="I32"/>
  <c r="F32"/>
  <c r="E32"/>
  <c r="L31"/>
  <c r="K31"/>
  <c r="N31" s="1"/>
  <c r="I31"/>
  <c r="F31"/>
  <c r="E31"/>
  <c r="L30"/>
  <c r="K30"/>
  <c r="M30" s="1"/>
  <c r="F30"/>
  <c r="E30"/>
  <c r="L29"/>
  <c r="K29"/>
  <c r="M29" s="1"/>
  <c r="I29"/>
  <c r="F29"/>
  <c r="E29"/>
  <c r="L28"/>
  <c r="M28" s="1"/>
  <c r="O28" s="1"/>
  <c r="A28" s="1"/>
  <c r="K28"/>
  <c r="N28" s="1"/>
  <c r="I28"/>
  <c r="F28"/>
  <c r="E28"/>
  <c r="M27"/>
  <c r="L27"/>
  <c r="K27"/>
  <c r="N27" s="1"/>
  <c r="I27"/>
  <c r="F27"/>
  <c r="E27"/>
  <c r="N22"/>
  <c r="L22"/>
  <c r="K22"/>
  <c r="M22" s="1"/>
  <c r="O22" s="1"/>
  <c r="I22"/>
  <c r="F22"/>
  <c r="E22"/>
  <c r="L21"/>
  <c r="M21" s="1"/>
  <c r="K21"/>
  <c r="I21"/>
  <c r="F21"/>
  <c r="E21"/>
  <c r="N20"/>
  <c r="M20"/>
  <c r="O20" s="1"/>
  <c r="L20"/>
  <c r="K20"/>
  <c r="I20"/>
  <c r="F20"/>
  <c r="E20"/>
  <c r="N19"/>
  <c r="L19"/>
  <c r="K19"/>
  <c r="M19" s="1"/>
  <c r="O19" s="1"/>
  <c r="I19"/>
  <c r="F19"/>
  <c r="E19"/>
  <c r="L18"/>
  <c r="K18"/>
  <c r="N18" s="1"/>
  <c r="I18"/>
  <c r="F18"/>
  <c r="E18"/>
  <c r="L17"/>
  <c r="K17"/>
  <c r="M17" s="1"/>
  <c r="I17"/>
  <c r="F17"/>
  <c r="E17"/>
  <c r="L16"/>
  <c r="M16" s="1"/>
  <c r="K16"/>
  <c r="N16" s="1"/>
  <c r="I16"/>
  <c r="F16"/>
  <c r="E16"/>
  <c r="N15"/>
  <c r="M15"/>
  <c r="O15" s="1"/>
  <c r="L15"/>
  <c r="K15"/>
  <c r="I15"/>
  <c r="F15"/>
  <c r="E15"/>
  <c r="N14"/>
  <c r="L14"/>
  <c r="K14"/>
  <c r="M14" s="1"/>
  <c r="O14" s="1"/>
  <c r="A14" s="1"/>
  <c r="I14"/>
  <c r="F14"/>
  <c r="E14"/>
  <c r="L13"/>
  <c r="M13" s="1"/>
  <c r="K13"/>
  <c r="N13" s="1"/>
  <c r="I13"/>
  <c r="F13"/>
  <c r="E13"/>
  <c r="N12"/>
  <c r="M12"/>
  <c r="O12" s="1"/>
  <c r="L12"/>
  <c r="K12"/>
  <c r="I12"/>
  <c r="F12"/>
  <c r="E12"/>
  <c r="N11"/>
  <c r="L11"/>
  <c r="M11" s="1"/>
  <c r="O11" s="1"/>
  <c r="A11" s="1"/>
  <c r="K11"/>
  <c r="I11"/>
  <c r="F11"/>
  <c r="E11"/>
  <c r="L10"/>
  <c r="K10"/>
  <c r="N10" s="1"/>
  <c r="I10"/>
  <c r="F10"/>
  <c r="E10"/>
  <c r="L9"/>
  <c r="K9"/>
  <c r="M9" s="1"/>
  <c r="I9"/>
  <c r="F9"/>
  <c r="E9"/>
  <c r="L8"/>
  <c r="M8" s="1"/>
  <c r="O8" s="1"/>
  <c r="A8" s="1"/>
  <c r="K8"/>
  <c r="N8" s="1"/>
  <c r="I8"/>
  <c r="F8"/>
  <c r="E8"/>
  <c r="M7"/>
  <c r="O7" s="1"/>
  <c r="A7" s="1"/>
  <c r="L7"/>
  <c r="K7"/>
  <c r="N7" s="1"/>
  <c r="I7"/>
  <c r="F7"/>
  <c r="E7"/>
  <c r="O16" l="1"/>
  <c r="O27"/>
  <c r="A27" s="1"/>
  <c r="O33"/>
  <c r="O56"/>
  <c r="O33" i="2"/>
  <c r="O37"/>
  <c r="O56"/>
  <c r="A56" s="1"/>
  <c r="O13" i="1"/>
  <c r="A13" s="1"/>
  <c r="O28" i="2"/>
  <c r="O30"/>
  <c r="A30" s="1"/>
  <c r="O43"/>
  <c r="A43" s="1"/>
  <c r="O30" i="1"/>
  <c r="A30" s="1"/>
  <c r="O41" i="2"/>
  <c r="O34" i="1"/>
  <c r="A34" s="1"/>
  <c r="O45"/>
  <c r="O55"/>
  <c r="O8" i="2"/>
  <c r="A8" s="1"/>
  <c r="O38" i="1"/>
  <c r="O38" i="2"/>
  <c r="O54"/>
  <c r="A54" s="1"/>
  <c r="O42" i="1"/>
  <c r="O16" i="2"/>
  <c r="N9" i="1"/>
  <c r="O9" s="1"/>
  <c r="M10"/>
  <c r="O10" s="1"/>
  <c r="A10" s="1"/>
  <c r="N17"/>
  <c r="O17" s="1"/>
  <c r="M18"/>
  <c r="O18" s="1"/>
  <c r="N29"/>
  <c r="O29" s="1"/>
  <c r="N30"/>
  <c r="M31"/>
  <c r="O31" s="1"/>
  <c r="N38"/>
  <c r="M39"/>
  <c r="O39" s="1"/>
  <c r="N46"/>
  <c r="O46" s="1"/>
  <c r="A46" s="1"/>
  <c r="M51"/>
  <c r="O51" s="1"/>
  <c r="A51" s="1"/>
  <c r="M53"/>
  <c r="O53" s="1"/>
  <c r="N60"/>
  <c r="O60" s="1"/>
  <c r="M61"/>
  <c r="O61" s="1"/>
  <c r="N8" i="2"/>
  <c r="M9"/>
  <c r="O9" s="1"/>
  <c r="A9" s="1"/>
  <c r="M10"/>
  <c r="O10" s="1"/>
  <c r="A10" s="1"/>
  <c r="N17"/>
  <c r="O17" s="1"/>
  <c r="M18"/>
  <c r="O18" s="1"/>
  <c r="N29"/>
  <c r="O29" s="1"/>
  <c r="A29" s="1"/>
  <c r="N30"/>
  <c r="M31"/>
  <c r="O31" s="1"/>
  <c r="N38"/>
  <c r="M39"/>
  <c r="O39" s="1"/>
  <c r="M45"/>
  <c r="O45" s="1"/>
  <c r="A45" s="1"/>
  <c r="N58"/>
  <c r="O58" s="1"/>
  <c r="M59"/>
  <c r="O59" s="1"/>
  <c r="N59" i="1"/>
  <c r="O59" s="1"/>
  <c r="N7" i="2"/>
  <c r="O7" s="1"/>
  <c r="N16"/>
  <c r="N37"/>
  <c r="N57"/>
  <c r="O57" s="1"/>
  <c r="A57" s="1"/>
  <c r="N65"/>
  <c r="O65" s="1"/>
  <c r="N64"/>
  <c r="O64" s="1"/>
  <c r="N55"/>
  <c r="O55" s="1"/>
  <c r="A55" s="1"/>
  <c r="N63"/>
  <c r="O63" s="1"/>
  <c r="N21" i="1"/>
  <c r="O21" s="1"/>
  <c r="N34"/>
  <c r="N42"/>
  <c r="N56"/>
  <c r="N64"/>
  <c r="O64" s="1"/>
  <c r="A64" s="1"/>
  <c r="N13" i="2"/>
  <c r="O13" s="1"/>
  <c r="A13" s="1"/>
  <c r="N21"/>
  <c r="O21" s="1"/>
  <c r="N34"/>
  <c r="O34" s="1"/>
  <c r="A34" s="1"/>
  <c r="N42"/>
  <c r="O42" s="1"/>
  <c r="N54"/>
  <c r="N62"/>
  <c r="O62" s="1"/>
  <c r="A62" s="1"/>
  <c r="A65" l="1"/>
  <c r="A64"/>
  <c r="A58"/>
  <c r="A17"/>
  <c r="A21"/>
  <c r="A17" i="1"/>
  <c r="A32" i="2"/>
  <c r="A9" i="1"/>
  <c r="A19"/>
  <c r="A22"/>
  <c r="A15"/>
  <c r="A12"/>
  <c r="A20"/>
  <c r="A7" i="2"/>
  <c r="A12"/>
  <c r="A15"/>
  <c r="A11"/>
  <c r="A14"/>
  <c r="A20"/>
  <c r="A19"/>
  <c r="A22"/>
  <c r="A29" i="1"/>
  <c r="A36"/>
  <c r="A63" i="2"/>
  <c r="A59" i="1"/>
  <c r="A42" i="2"/>
  <c r="A21" i="1"/>
  <c r="A60"/>
  <c r="A31" i="2"/>
  <c r="A61" i="1"/>
  <c r="A35" i="2"/>
  <c r="A61"/>
  <c r="A40" i="1"/>
  <c r="A31"/>
  <c r="A36" i="2"/>
  <c r="A32" i="1"/>
  <c r="A38"/>
  <c r="A41"/>
  <c r="A43"/>
  <c r="A16"/>
  <c r="A38" i="2"/>
  <c r="A39"/>
  <c r="A35" i="1"/>
  <c r="A65"/>
  <c r="A57"/>
  <c r="A44"/>
  <c r="A33" i="2"/>
  <c r="A39" i="1"/>
  <c r="A66"/>
  <c r="A37" i="2"/>
  <c r="A42" i="1"/>
  <c r="A45"/>
  <c r="A28" i="2"/>
  <c r="A33" i="1"/>
  <c r="A59" i="2"/>
  <c r="A18"/>
  <c r="A62" i="1"/>
  <c r="A55"/>
  <c r="A40" i="2"/>
  <c r="A63" i="1"/>
  <c r="A41" i="2"/>
  <c r="A56" i="1"/>
  <c r="A18"/>
  <c r="A16" i="2"/>
  <c r="A60"/>
  <c r="A37" i="1"/>
</calcChain>
</file>

<file path=xl/sharedStrings.xml><?xml version="1.0" encoding="utf-8"?>
<sst xmlns="http://schemas.openxmlformats.org/spreadsheetml/2006/main" count="85" uniqueCount="19">
  <si>
    <t>Ostravská věž</t>
  </si>
  <si>
    <t>Ostrava 25. května 2018</t>
  </si>
  <si>
    <t>dorostenky</t>
  </si>
  <si>
    <t>mladší</t>
  </si>
  <si>
    <t>základní kolo</t>
  </si>
  <si>
    <t>pořadí</t>
  </si>
  <si>
    <t>st.p</t>
  </si>
  <si>
    <t>č</t>
  </si>
  <si>
    <t>dráha</t>
  </si>
  <si>
    <t>soutěžící</t>
  </si>
  <si>
    <t>SDH</t>
  </si>
  <si>
    <t>1. kolo</t>
  </si>
  <si>
    <t>2. kolo</t>
  </si>
  <si>
    <t>celkem</t>
  </si>
  <si>
    <t>lepší</t>
  </si>
  <si>
    <t>horší</t>
  </si>
  <si>
    <t>střední</t>
  </si>
  <si>
    <t>starší</t>
  </si>
  <si>
    <t>dorostenci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</si>
</sst>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ric/Disk%20Google/hasi&#269;i%20Neplachovice/sout&#283;&#382;e%20hzs/mcr/m&#269;r%202018/kvalifikace_v&#283;&#382;/kvalifikace_v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"/>
      <sheetName val="ženy"/>
      <sheetName val="mladší dorostenci"/>
      <sheetName val="střední dorostenci"/>
      <sheetName val="starší dorostenci"/>
      <sheetName val="mladší dorostenky"/>
      <sheetName val="střední dorostenky"/>
      <sheetName val="starší dorostenky"/>
    </sheetNames>
    <sheetDataSet>
      <sheetData sheetId="0" refreshError="1"/>
      <sheetData sheetId="1">
        <row r="5">
          <cell r="A5">
            <v>1</v>
          </cell>
        </row>
      </sheetData>
      <sheetData sheetId="2">
        <row r="5">
          <cell r="A5">
            <v>1</v>
          </cell>
          <cell r="B5">
            <v>1</v>
          </cell>
          <cell r="C5">
            <v>1</v>
          </cell>
          <cell r="D5" t="str">
            <v>Ondřej ADÁMEK</v>
          </cell>
          <cell r="E5" t="str">
            <v>Ostrava - Michálkovice</v>
          </cell>
        </row>
        <row r="6">
          <cell r="A6">
            <v>2</v>
          </cell>
          <cell r="B6">
            <v>2</v>
          </cell>
          <cell r="C6">
            <v>2</v>
          </cell>
          <cell r="D6" t="str">
            <v>Lukáš FLÉGR</v>
          </cell>
          <cell r="E6" t="str">
            <v>Skuteč</v>
          </cell>
        </row>
        <row r="7">
          <cell r="A7">
            <v>3</v>
          </cell>
          <cell r="B7">
            <v>3</v>
          </cell>
          <cell r="C7">
            <v>3</v>
          </cell>
          <cell r="D7" t="str">
            <v>Jiří DOBROVOLNÝ</v>
          </cell>
          <cell r="E7" t="str">
            <v>Lhotky Sport</v>
          </cell>
        </row>
        <row r="8">
          <cell r="A8">
            <v>4</v>
          </cell>
          <cell r="B8">
            <v>4</v>
          </cell>
          <cell r="C8">
            <v>4</v>
          </cell>
          <cell r="D8" t="str">
            <v>Jakub MIKULÍK</v>
          </cell>
          <cell r="E8" t="str">
            <v>Býškovice</v>
          </cell>
        </row>
        <row r="9">
          <cell r="A9">
            <v>5</v>
          </cell>
          <cell r="B9">
            <v>5</v>
          </cell>
          <cell r="C9">
            <v>5</v>
          </cell>
          <cell r="D9" t="str">
            <v>Zdeněk SAZEČEK</v>
          </cell>
          <cell r="E9" t="str">
            <v>Vědomice</v>
          </cell>
        </row>
        <row r="10">
          <cell r="A10">
            <v>6</v>
          </cell>
          <cell r="B10">
            <v>6</v>
          </cell>
          <cell r="C10">
            <v>6</v>
          </cell>
          <cell r="D10" t="str">
            <v>Zdeněk NOVÁK</v>
          </cell>
          <cell r="E10" t="str">
            <v>Starý Lískovec Sport</v>
          </cell>
        </row>
        <row r="11">
          <cell r="A11">
            <v>13</v>
          </cell>
          <cell r="B11">
            <v>700</v>
          </cell>
          <cell r="C11">
            <v>7</v>
          </cell>
          <cell r="D11" t="str">
            <v>Adam ŠÍP</v>
          </cell>
          <cell r="E11" t="str">
            <v>Duchcov</v>
          </cell>
        </row>
        <row r="12">
          <cell r="A12">
            <v>14</v>
          </cell>
          <cell r="B12">
            <v>800</v>
          </cell>
          <cell r="C12">
            <v>8</v>
          </cell>
          <cell r="D12" t="str">
            <v>Zdeněk KALOUS</v>
          </cell>
        </row>
        <row r="13">
          <cell r="A13">
            <v>7</v>
          </cell>
          <cell r="B13">
            <v>9</v>
          </cell>
          <cell r="C13">
            <v>9</v>
          </cell>
          <cell r="D13" t="str">
            <v>Mikuláš SEDLÁK</v>
          </cell>
          <cell r="E13" t="str">
            <v>Lhotky Sport</v>
          </cell>
        </row>
        <row r="14">
          <cell r="A14">
            <v>15</v>
          </cell>
          <cell r="B14">
            <v>1000</v>
          </cell>
          <cell r="C14">
            <v>10</v>
          </cell>
          <cell r="D14" t="str">
            <v>Ondřej SVAČINA</v>
          </cell>
        </row>
        <row r="15">
          <cell r="A15">
            <v>16</v>
          </cell>
          <cell r="B15">
            <v>1100</v>
          </cell>
          <cell r="C15">
            <v>11</v>
          </cell>
          <cell r="D15" t="str">
            <v>Vít VYMAZAL</v>
          </cell>
          <cell r="E15" t="str">
            <v>Morkovice</v>
          </cell>
        </row>
        <row r="16">
          <cell r="A16">
            <v>17</v>
          </cell>
          <cell r="B16">
            <v>1200</v>
          </cell>
          <cell r="C16">
            <v>12</v>
          </cell>
          <cell r="D16" t="str">
            <v>Lukáš STOLAŘ</v>
          </cell>
          <cell r="E16" t="str">
            <v>Ostrava - Třebovice</v>
          </cell>
        </row>
        <row r="17">
          <cell r="A17">
            <v>8</v>
          </cell>
          <cell r="B17">
            <v>13</v>
          </cell>
          <cell r="C17">
            <v>13</v>
          </cell>
          <cell r="D17" t="str">
            <v>Ondřej KULHÁNEK</v>
          </cell>
          <cell r="E17" t="str">
            <v>Praha - Písnice</v>
          </cell>
        </row>
        <row r="18">
          <cell r="A18">
            <v>18</v>
          </cell>
          <cell r="B18">
            <v>1400</v>
          </cell>
          <cell r="C18">
            <v>14</v>
          </cell>
          <cell r="D18" t="str">
            <v>Pavel LEDERER</v>
          </cell>
          <cell r="E18" t="str">
            <v>Obora</v>
          </cell>
        </row>
        <row r="19">
          <cell r="A19">
            <v>9</v>
          </cell>
          <cell r="B19">
            <v>15</v>
          </cell>
          <cell r="C19">
            <v>15</v>
          </cell>
          <cell r="D19" t="str">
            <v>Šimon KUŘÁTKO</v>
          </cell>
          <cell r="E19" t="str">
            <v>Lhotky Sport</v>
          </cell>
        </row>
        <row r="20">
          <cell r="A20">
            <v>19</v>
          </cell>
          <cell r="B20">
            <v>1600</v>
          </cell>
          <cell r="C20">
            <v>16</v>
          </cell>
          <cell r="D20" t="str">
            <v>Martin POUSKA</v>
          </cell>
          <cell r="E20" t="str">
            <v>Obora</v>
          </cell>
        </row>
        <row r="21">
          <cell r="A21">
            <v>20</v>
          </cell>
          <cell r="B21">
            <v>1700</v>
          </cell>
          <cell r="C21">
            <v>17</v>
          </cell>
          <cell r="D21" t="str">
            <v>Samuel BROUDSKÝ</v>
          </cell>
          <cell r="E21" t="str">
            <v>Pardubice - město</v>
          </cell>
        </row>
        <row r="22">
          <cell r="A22">
            <v>10</v>
          </cell>
          <cell r="B22">
            <v>18</v>
          </cell>
          <cell r="C22">
            <v>18</v>
          </cell>
          <cell r="D22" t="str">
            <v>Maxmilián KUNZ</v>
          </cell>
          <cell r="E22" t="str">
            <v>Marklovice</v>
          </cell>
        </row>
        <row r="23">
          <cell r="A23">
            <v>21</v>
          </cell>
          <cell r="B23">
            <v>1900</v>
          </cell>
          <cell r="C23">
            <v>19</v>
          </cell>
          <cell r="D23" t="str">
            <v>Erik MIKŠÍK</v>
          </cell>
          <cell r="E23" t="str">
            <v>Staré Heřminovy</v>
          </cell>
        </row>
        <row r="24">
          <cell r="A24">
            <v>22</v>
          </cell>
          <cell r="B24">
            <v>2200</v>
          </cell>
          <cell r="C24">
            <v>22</v>
          </cell>
          <cell r="D24" t="str">
            <v>Aleš WINKELHÖFER</v>
          </cell>
          <cell r="E24" t="str">
            <v>Obora</v>
          </cell>
        </row>
        <row r="25">
          <cell r="A25">
            <v>22</v>
          </cell>
          <cell r="B25">
            <v>2200</v>
          </cell>
          <cell r="C25">
            <v>22</v>
          </cell>
          <cell r="D25" t="str">
            <v>David NOVÝ</v>
          </cell>
          <cell r="E25" t="str">
            <v>Horní Bělá</v>
          </cell>
        </row>
        <row r="26">
          <cell r="A26">
            <v>22</v>
          </cell>
          <cell r="B26">
            <v>2200</v>
          </cell>
          <cell r="C26">
            <v>22</v>
          </cell>
          <cell r="D26" t="str">
            <v>Dominik SVODODA</v>
          </cell>
          <cell r="E26" t="str">
            <v>Nová Role</v>
          </cell>
        </row>
        <row r="27">
          <cell r="A27">
            <v>22</v>
          </cell>
          <cell r="B27">
            <v>2200</v>
          </cell>
          <cell r="C27">
            <v>22</v>
          </cell>
          <cell r="D27" t="str">
            <v>Filip KALÁŠEK</v>
          </cell>
          <cell r="E27" t="str">
            <v>Brno - Královo Pole</v>
          </cell>
        </row>
        <row r="28">
          <cell r="A28">
            <v>22</v>
          </cell>
          <cell r="B28">
            <v>2200</v>
          </cell>
          <cell r="C28">
            <v>22</v>
          </cell>
          <cell r="D28" t="str">
            <v>Jakub FANTA</v>
          </cell>
          <cell r="E28" t="str">
            <v>Obora</v>
          </cell>
        </row>
        <row r="29">
          <cell r="A29">
            <v>22</v>
          </cell>
          <cell r="B29">
            <v>2200</v>
          </cell>
          <cell r="C29">
            <v>22</v>
          </cell>
          <cell r="D29" t="str">
            <v>Jiří KUPKA</v>
          </cell>
          <cell r="E29" t="str">
            <v>Horní Bělá</v>
          </cell>
        </row>
        <row r="30">
          <cell r="A30">
            <v>22</v>
          </cell>
          <cell r="B30">
            <v>2200</v>
          </cell>
          <cell r="C30">
            <v>22</v>
          </cell>
          <cell r="D30" t="str">
            <v>Lukáš PERGL</v>
          </cell>
          <cell r="E30" t="str">
            <v>Horní Bělá</v>
          </cell>
        </row>
        <row r="31">
          <cell r="A31">
            <v>22</v>
          </cell>
          <cell r="B31">
            <v>2200</v>
          </cell>
          <cell r="C31">
            <v>22</v>
          </cell>
          <cell r="D31" t="str">
            <v>Martin ŠRŮTEK</v>
          </cell>
          <cell r="E31" t="str">
            <v>Brno - Královo Pole</v>
          </cell>
        </row>
        <row r="32">
          <cell r="A32">
            <v>22</v>
          </cell>
          <cell r="B32">
            <v>2200</v>
          </cell>
          <cell r="C32">
            <v>22</v>
          </cell>
          <cell r="D32" t="str">
            <v>Roman KOPEČEK</v>
          </cell>
          <cell r="E32" t="str">
            <v>Dub nad Moravou</v>
          </cell>
        </row>
        <row r="33">
          <cell r="A33">
            <v>22</v>
          </cell>
          <cell r="B33">
            <v>2200</v>
          </cell>
          <cell r="C33">
            <v>22</v>
          </cell>
          <cell r="D33" t="str">
            <v>Vítězslav JAVŮREK</v>
          </cell>
          <cell r="E33" t="str">
            <v>Výčapy</v>
          </cell>
        </row>
        <row r="34">
          <cell r="A34">
            <v>11</v>
          </cell>
          <cell r="B34">
            <v>20</v>
          </cell>
          <cell r="C34">
            <v>20</v>
          </cell>
          <cell r="D34" t="str">
            <v>Tomáš KNOTEK</v>
          </cell>
          <cell r="E34" t="str">
            <v>Sezimíř</v>
          </cell>
        </row>
        <row r="35">
          <cell r="A35">
            <v>12</v>
          </cell>
          <cell r="B35">
            <v>21</v>
          </cell>
          <cell r="C35">
            <v>21</v>
          </cell>
          <cell r="D35" t="str">
            <v>Martin GERŽA</v>
          </cell>
          <cell r="E35" t="str">
            <v>Oznice</v>
          </cell>
        </row>
        <row r="36">
          <cell r="A36">
            <v>22</v>
          </cell>
          <cell r="B36">
            <v>2200</v>
          </cell>
          <cell r="C36">
            <v>22</v>
          </cell>
        </row>
        <row r="37">
          <cell r="A37">
            <v>22</v>
          </cell>
          <cell r="B37">
            <v>2200</v>
          </cell>
          <cell r="C37">
            <v>22</v>
          </cell>
        </row>
        <row r="38">
          <cell r="A38">
            <v>22</v>
          </cell>
          <cell r="B38">
            <v>2200</v>
          </cell>
          <cell r="C38">
            <v>22</v>
          </cell>
        </row>
        <row r="39">
          <cell r="A39">
            <v>22</v>
          </cell>
          <cell r="B39">
            <v>2200</v>
          </cell>
          <cell r="C39">
            <v>22</v>
          </cell>
        </row>
        <row r="40">
          <cell r="A40">
            <v>22</v>
          </cell>
          <cell r="B40">
            <v>2200</v>
          </cell>
          <cell r="C40">
            <v>22</v>
          </cell>
        </row>
        <row r="41">
          <cell r="A41">
            <v>22</v>
          </cell>
          <cell r="B41">
            <v>2200</v>
          </cell>
          <cell r="C41">
            <v>22</v>
          </cell>
        </row>
      </sheetData>
      <sheetData sheetId="3">
        <row r="5">
          <cell r="A5">
            <v>1</v>
          </cell>
          <cell r="B5">
            <v>1</v>
          </cell>
          <cell r="C5">
            <v>1</v>
          </cell>
          <cell r="D5" t="str">
            <v>Jan ŠVÁB</v>
          </cell>
          <cell r="E5" t="str">
            <v>Dobřany</v>
          </cell>
        </row>
        <row r="6">
          <cell r="A6">
            <v>2</v>
          </cell>
          <cell r="B6">
            <v>2</v>
          </cell>
          <cell r="C6">
            <v>2</v>
          </cell>
          <cell r="D6" t="str">
            <v>Jan NOVÝ</v>
          </cell>
          <cell r="E6" t="str">
            <v>Horní Bělá</v>
          </cell>
        </row>
        <row r="7">
          <cell r="A7">
            <v>14</v>
          </cell>
          <cell r="B7">
            <v>300</v>
          </cell>
          <cell r="C7">
            <v>3</v>
          </cell>
          <cell r="D7" t="str">
            <v>Jiří ČERVINKA</v>
          </cell>
          <cell r="E7" t="str">
            <v>Moravský Beroun</v>
          </cell>
        </row>
        <row r="8">
          <cell r="A8">
            <v>3</v>
          </cell>
          <cell r="B8">
            <v>4</v>
          </cell>
          <cell r="C8">
            <v>4</v>
          </cell>
          <cell r="D8" t="str">
            <v>Lukáš BUBENÍČEK</v>
          </cell>
          <cell r="E8" t="str">
            <v>Skuteč</v>
          </cell>
        </row>
        <row r="9">
          <cell r="A9">
            <v>4</v>
          </cell>
          <cell r="B9">
            <v>5</v>
          </cell>
          <cell r="C9">
            <v>5</v>
          </cell>
          <cell r="D9" t="str">
            <v>Adam BALETKA</v>
          </cell>
          <cell r="E9" t="str">
            <v>Oznice</v>
          </cell>
        </row>
        <row r="10">
          <cell r="A10">
            <v>5</v>
          </cell>
          <cell r="B10">
            <v>6</v>
          </cell>
          <cell r="C10">
            <v>6</v>
          </cell>
          <cell r="D10" t="str">
            <v>Radek SIBERA</v>
          </cell>
          <cell r="E10" t="str">
            <v>Křešice</v>
          </cell>
        </row>
        <row r="11">
          <cell r="A11">
            <v>6</v>
          </cell>
          <cell r="B11">
            <v>7</v>
          </cell>
          <cell r="C11">
            <v>7</v>
          </cell>
          <cell r="D11" t="str">
            <v>Martin ZRADIČKA</v>
          </cell>
          <cell r="E11" t="str">
            <v>Písková Lhota</v>
          </cell>
        </row>
        <row r="12">
          <cell r="A12">
            <v>7</v>
          </cell>
          <cell r="B12">
            <v>8</v>
          </cell>
          <cell r="C12">
            <v>8</v>
          </cell>
          <cell r="D12" t="str">
            <v>Matyáš LEFNER</v>
          </cell>
          <cell r="E12" t="str">
            <v>Ostrava - Nová Ves</v>
          </cell>
        </row>
        <row r="13">
          <cell r="A13">
            <v>15</v>
          </cell>
          <cell r="B13">
            <v>900</v>
          </cell>
          <cell r="C13">
            <v>9</v>
          </cell>
          <cell r="D13" t="str">
            <v>Daniel FREY</v>
          </cell>
          <cell r="E13" t="str">
            <v>Lhotky Sport</v>
          </cell>
        </row>
        <row r="14">
          <cell r="A14">
            <v>16</v>
          </cell>
          <cell r="B14">
            <v>1000</v>
          </cell>
          <cell r="C14">
            <v>10</v>
          </cell>
          <cell r="D14" t="str">
            <v>Aleš WIKELHÖFER</v>
          </cell>
          <cell r="E14" t="str">
            <v>Obora</v>
          </cell>
        </row>
        <row r="15">
          <cell r="A15">
            <v>8</v>
          </cell>
          <cell r="B15">
            <v>11</v>
          </cell>
          <cell r="C15">
            <v>11</v>
          </cell>
          <cell r="D15" t="str">
            <v>Martin HOLČÁK</v>
          </cell>
          <cell r="E15" t="str">
            <v>Oznice</v>
          </cell>
        </row>
        <row r="16">
          <cell r="A16">
            <v>17</v>
          </cell>
          <cell r="B16">
            <v>1200</v>
          </cell>
          <cell r="C16">
            <v>12</v>
          </cell>
          <cell r="D16" t="str">
            <v>Jakub FANTA</v>
          </cell>
          <cell r="E16" t="str">
            <v>Obora</v>
          </cell>
        </row>
        <row r="17">
          <cell r="A17">
            <v>9</v>
          </cell>
          <cell r="B17">
            <v>13</v>
          </cell>
          <cell r="C17">
            <v>13</v>
          </cell>
          <cell r="D17" t="str">
            <v>Filip LÁZNIČKA</v>
          </cell>
          <cell r="E17" t="str">
            <v>Český Těšín - Mosty</v>
          </cell>
        </row>
        <row r="18">
          <cell r="A18">
            <v>18</v>
          </cell>
          <cell r="B18">
            <v>1400</v>
          </cell>
          <cell r="C18">
            <v>14</v>
          </cell>
          <cell r="D18" t="str">
            <v>Jiří STEHLÍK</v>
          </cell>
          <cell r="E18" t="str">
            <v>Petrovice u Blanska</v>
          </cell>
        </row>
        <row r="19">
          <cell r="A19">
            <v>10</v>
          </cell>
          <cell r="B19">
            <v>15</v>
          </cell>
          <cell r="C19">
            <v>15</v>
          </cell>
          <cell r="D19" t="str">
            <v>Filip SZKANDERA</v>
          </cell>
          <cell r="E19" t="str">
            <v>Klopotovice</v>
          </cell>
        </row>
        <row r="20">
          <cell r="A20">
            <v>19</v>
          </cell>
          <cell r="B20">
            <v>1600</v>
          </cell>
          <cell r="C20">
            <v>16</v>
          </cell>
          <cell r="D20" t="str">
            <v>František DUDLÍČEK</v>
          </cell>
          <cell r="E20" t="str">
            <v>Dolní Bukovsko</v>
          </cell>
        </row>
        <row r="21">
          <cell r="A21">
            <v>20</v>
          </cell>
          <cell r="B21">
            <v>1700</v>
          </cell>
          <cell r="C21">
            <v>17</v>
          </cell>
          <cell r="D21" t="str">
            <v>Jakub MICHALSKI</v>
          </cell>
          <cell r="E21" t="str">
            <v>Karviná - Hranice</v>
          </cell>
        </row>
        <row r="22">
          <cell r="A22">
            <v>21</v>
          </cell>
          <cell r="B22">
            <v>1800</v>
          </cell>
          <cell r="C22">
            <v>18</v>
          </cell>
          <cell r="D22" t="str">
            <v>Daniel KLOUČEK</v>
          </cell>
          <cell r="E22" t="str">
            <v>Dolní Bukovsko</v>
          </cell>
        </row>
        <row r="23">
          <cell r="A23">
            <v>11</v>
          </cell>
          <cell r="B23">
            <v>19</v>
          </cell>
          <cell r="C23">
            <v>19</v>
          </cell>
          <cell r="D23" t="str">
            <v>Vojtěch URBAN</v>
          </cell>
          <cell r="E23" t="str">
            <v>Písková Lhota</v>
          </cell>
        </row>
        <row r="24">
          <cell r="A24">
            <v>22</v>
          </cell>
          <cell r="B24">
            <v>2000</v>
          </cell>
          <cell r="C24">
            <v>20</v>
          </cell>
          <cell r="D24" t="str">
            <v>Dominik GREGOVSKÝ</v>
          </cell>
        </row>
        <row r="25">
          <cell r="A25">
            <v>23</v>
          </cell>
          <cell r="B25">
            <v>2300</v>
          </cell>
          <cell r="C25">
            <v>23</v>
          </cell>
          <cell r="D25" t="str">
            <v>Dominik DOKULIL</v>
          </cell>
          <cell r="E25" t="str">
            <v>Výčapy</v>
          </cell>
        </row>
        <row r="26">
          <cell r="A26">
            <v>23</v>
          </cell>
          <cell r="B26">
            <v>2300</v>
          </cell>
          <cell r="C26">
            <v>23</v>
          </cell>
          <cell r="D26" t="str">
            <v>Jakub FILIPČÍK</v>
          </cell>
          <cell r="E26" t="str">
            <v>Starý Lískovec Sport</v>
          </cell>
        </row>
        <row r="27">
          <cell r="A27">
            <v>23</v>
          </cell>
          <cell r="B27">
            <v>2300</v>
          </cell>
          <cell r="C27">
            <v>23</v>
          </cell>
          <cell r="D27" t="str">
            <v>Jiří BENA</v>
          </cell>
          <cell r="E27" t="str">
            <v>Štěpánkovice</v>
          </cell>
        </row>
        <row r="28">
          <cell r="A28">
            <v>23</v>
          </cell>
          <cell r="B28">
            <v>2300</v>
          </cell>
          <cell r="C28">
            <v>23</v>
          </cell>
          <cell r="D28" t="str">
            <v>Josef ŽLEBEK</v>
          </cell>
          <cell r="E28" t="str">
            <v>Ostrava - Muglinov</v>
          </cell>
        </row>
        <row r="29">
          <cell r="A29">
            <v>23</v>
          </cell>
          <cell r="B29">
            <v>2300</v>
          </cell>
          <cell r="C29">
            <v>23</v>
          </cell>
          <cell r="D29" t="str">
            <v>Kryštof RAMAJZL</v>
          </cell>
          <cell r="E29" t="str">
            <v>Obora</v>
          </cell>
        </row>
        <row r="30">
          <cell r="A30">
            <v>23</v>
          </cell>
          <cell r="B30">
            <v>2300</v>
          </cell>
          <cell r="C30">
            <v>23</v>
          </cell>
          <cell r="D30" t="str">
            <v>Lukáš GERŽA</v>
          </cell>
          <cell r="E30" t="str">
            <v>Oznice</v>
          </cell>
        </row>
        <row r="31">
          <cell r="A31">
            <v>23</v>
          </cell>
          <cell r="B31">
            <v>2300</v>
          </cell>
          <cell r="C31">
            <v>23</v>
          </cell>
          <cell r="D31" t="str">
            <v>Lukáš GRMELA</v>
          </cell>
          <cell r="E31" t="str">
            <v>Havířov - Město</v>
          </cell>
        </row>
        <row r="32">
          <cell r="A32">
            <v>23</v>
          </cell>
          <cell r="B32">
            <v>2300</v>
          </cell>
          <cell r="C32">
            <v>23</v>
          </cell>
          <cell r="D32" t="str">
            <v>Lukáš MÍKA</v>
          </cell>
          <cell r="E32" t="str">
            <v>Jetřichovec</v>
          </cell>
        </row>
        <row r="33">
          <cell r="A33">
            <v>23</v>
          </cell>
          <cell r="B33">
            <v>2300</v>
          </cell>
          <cell r="C33">
            <v>23</v>
          </cell>
          <cell r="D33" t="str">
            <v>Lukáš OPIOL</v>
          </cell>
          <cell r="E33" t="str">
            <v>Český Těšín - Stanislavice</v>
          </cell>
        </row>
        <row r="34">
          <cell r="A34">
            <v>23</v>
          </cell>
          <cell r="B34">
            <v>2300</v>
          </cell>
          <cell r="C34">
            <v>23</v>
          </cell>
          <cell r="D34" t="str">
            <v>Michal PEJŘIL</v>
          </cell>
          <cell r="E34" t="str">
            <v>Tvarožná</v>
          </cell>
        </row>
        <row r="35">
          <cell r="A35">
            <v>23</v>
          </cell>
          <cell r="B35">
            <v>2300</v>
          </cell>
          <cell r="C35">
            <v>23</v>
          </cell>
          <cell r="D35" t="str">
            <v>Ondřej KILBERGER</v>
          </cell>
          <cell r="E35" t="str">
            <v>Hrušovany u Brna</v>
          </cell>
        </row>
        <row r="36">
          <cell r="A36">
            <v>23</v>
          </cell>
          <cell r="B36">
            <v>2300</v>
          </cell>
          <cell r="C36">
            <v>23</v>
          </cell>
          <cell r="D36" t="str">
            <v>Petr MARTUŠ</v>
          </cell>
          <cell r="E36" t="str">
            <v>Ostrava - Nová Ves</v>
          </cell>
        </row>
        <row r="37">
          <cell r="A37">
            <v>23</v>
          </cell>
          <cell r="B37">
            <v>2300</v>
          </cell>
          <cell r="C37">
            <v>23</v>
          </cell>
          <cell r="D37" t="str">
            <v>Štěpán KAŠPAREC</v>
          </cell>
          <cell r="E37" t="str">
            <v>Žernovník</v>
          </cell>
        </row>
        <row r="38">
          <cell r="A38">
            <v>23</v>
          </cell>
          <cell r="B38">
            <v>2300</v>
          </cell>
          <cell r="C38">
            <v>23</v>
          </cell>
          <cell r="D38" t="str">
            <v>Vítek KOZIEL</v>
          </cell>
          <cell r="E38" t="str">
            <v>Chotěbuz</v>
          </cell>
        </row>
        <row r="39">
          <cell r="A39">
            <v>23</v>
          </cell>
          <cell r="B39">
            <v>2300</v>
          </cell>
          <cell r="C39">
            <v>23</v>
          </cell>
          <cell r="D39" t="str">
            <v>Zdeněk ŠRŮTEK</v>
          </cell>
          <cell r="E39" t="str">
            <v>Brno - Královo Pole</v>
          </cell>
        </row>
        <row r="40">
          <cell r="A40">
            <v>13</v>
          </cell>
          <cell r="B40">
            <v>22</v>
          </cell>
          <cell r="C40">
            <v>22</v>
          </cell>
          <cell r="D40" t="str">
            <v>Filip HULAN</v>
          </cell>
          <cell r="E40" t="str">
            <v>Kvasejovice</v>
          </cell>
        </row>
        <row r="41">
          <cell r="A41">
            <v>12</v>
          </cell>
          <cell r="B41">
            <v>21</v>
          </cell>
          <cell r="C41">
            <v>21</v>
          </cell>
          <cell r="D41" t="str">
            <v>Max ROKOSZ</v>
          </cell>
          <cell r="E41" t="str">
            <v>Michálkovice</v>
          </cell>
        </row>
        <row r="42">
          <cell r="C42">
            <v>23</v>
          </cell>
        </row>
        <row r="43">
          <cell r="C43">
            <v>23</v>
          </cell>
        </row>
      </sheetData>
      <sheetData sheetId="4">
        <row r="5">
          <cell r="A5">
            <v>1</v>
          </cell>
          <cell r="B5">
            <v>1</v>
          </cell>
          <cell r="C5">
            <v>1</v>
          </cell>
          <cell r="D5" t="str">
            <v>Dominik ŠEVČÍK</v>
          </cell>
          <cell r="E5" t="str">
            <v>Topolany</v>
          </cell>
        </row>
        <row r="6">
          <cell r="A6">
            <v>2</v>
          </cell>
          <cell r="B6">
            <v>2</v>
          </cell>
          <cell r="C6">
            <v>2</v>
          </cell>
          <cell r="D6" t="str">
            <v>Radim KNOTEK</v>
          </cell>
          <cell r="E6" t="str">
            <v>Střezimíř</v>
          </cell>
        </row>
        <row r="7">
          <cell r="A7">
            <v>3</v>
          </cell>
          <cell r="B7">
            <v>3</v>
          </cell>
          <cell r="C7">
            <v>3</v>
          </cell>
          <cell r="D7" t="str">
            <v>Patrik LINHART</v>
          </cell>
          <cell r="E7" t="str">
            <v>Hajnice</v>
          </cell>
        </row>
        <row r="8">
          <cell r="A8">
            <v>4</v>
          </cell>
          <cell r="B8">
            <v>4</v>
          </cell>
          <cell r="C8">
            <v>4</v>
          </cell>
          <cell r="D8" t="str">
            <v>Jiří VOLEJNÍK</v>
          </cell>
          <cell r="E8" t="str">
            <v>Brloh</v>
          </cell>
        </row>
        <row r="9">
          <cell r="A9">
            <v>5</v>
          </cell>
          <cell r="B9">
            <v>5</v>
          </cell>
          <cell r="C9">
            <v>5</v>
          </cell>
          <cell r="D9" t="str">
            <v>Lukáš LESÁK</v>
          </cell>
          <cell r="E9" t="str">
            <v>Býškovice</v>
          </cell>
        </row>
        <row r="10">
          <cell r="A10">
            <v>6</v>
          </cell>
          <cell r="B10">
            <v>6</v>
          </cell>
          <cell r="C10">
            <v>6</v>
          </cell>
          <cell r="D10" t="str">
            <v>Prokop KASAL</v>
          </cell>
          <cell r="E10" t="str">
            <v>Dobrá</v>
          </cell>
        </row>
        <row r="11">
          <cell r="A11">
            <v>7</v>
          </cell>
          <cell r="B11">
            <v>7</v>
          </cell>
          <cell r="C11">
            <v>7</v>
          </cell>
          <cell r="D11" t="str">
            <v>Petr ZETEK</v>
          </cell>
          <cell r="E11" t="str">
            <v>Úvaly</v>
          </cell>
        </row>
        <row r="12">
          <cell r="A12">
            <v>8</v>
          </cell>
          <cell r="B12">
            <v>8</v>
          </cell>
          <cell r="C12">
            <v>8</v>
          </cell>
          <cell r="D12" t="str">
            <v>Lukáš MÍKA</v>
          </cell>
          <cell r="E12" t="str">
            <v>Jetřichovec</v>
          </cell>
        </row>
        <row r="13">
          <cell r="A13">
            <v>9</v>
          </cell>
          <cell r="B13">
            <v>900</v>
          </cell>
          <cell r="C13">
            <v>9</v>
          </cell>
          <cell r="D13" t="str">
            <v>Martin KRÁLÍK</v>
          </cell>
          <cell r="E13" t="str">
            <v>Šošůvka</v>
          </cell>
        </row>
        <row r="14">
          <cell r="A14">
            <v>10</v>
          </cell>
          <cell r="B14">
            <v>1000</v>
          </cell>
          <cell r="C14">
            <v>10</v>
          </cell>
          <cell r="D14" t="str">
            <v>Pavel STENCHLÝ</v>
          </cell>
          <cell r="E14" t="str">
            <v>Český Těšín - Mosty</v>
          </cell>
        </row>
        <row r="15">
          <cell r="A15">
            <v>27</v>
          </cell>
          <cell r="B15">
            <v>1100</v>
          </cell>
          <cell r="C15">
            <v>11</v>
          </cell>
          <cell r="D15" t="str">
            <v>Adam BARTOŇ</v>
          </cell>
          <cell r="E15" t="str">
            <v>Oznice</v>
          </cell>
        </row>
        <row r="16">
          <cell r="A16">
            <v>27</v>
          </cell>
          <cell r="B16">
            <v>1100</v>
          </cell>
          <cell r="C16">
            <v>11</v>
          </cell>
          <cell r="D16" t="str">
            <v>David DVOŘÁK</v>
          </cell>
          <cell r="E16" t="str">
            <v>Jevíčko</v>
          </cell>
        </row>
        <row r="17">
          <cell r="A17">
            <v>27</v>
          </cell>
          <cell r="B17">
            <v>1100</v>
          </cell>
          <cell r="C17">
            <v>11</v>
          </cell>
          <cell r="D17" t="str">
            <v>David STANĚK</v>
          </cell>
          <cell r="E17" t="str">
            <v>Karviná - Hranice</v>
          </cell>
        </row>
        <row r="18">
          <cell r="A18">
            <v>27</v>
          </cell>
          <cell r="B18">
            <v>1100</v>
          </cell>
          <cell r="C18">
            <v>11</v>
          </cell>
          <cell r="D18" t="str">
            <v>Dominik MAŠEK</v>
          </cell>
          <cell r="E18" t="str">
            <v>Ruda</v>
          </cell>
        </row>
        <row r="19">
          <cell r="A19">
            <v>27</v>
          </cell>
          <cell r="B19">
            <v>1100</v>
          </cell>
          <cell r="C19">
            <v>11</v>
          </cell>
          <cell r="D19" t="str">
            <v>František TREFNÝ</v>
          </cell>
          <cell r="E19" t="str">
            <v>Jáchymov</v>
          </cell>
        </row>
        <row r="20">
          <cell r="C20">
            <v>11</v>
          </cell>
          <cell r="D20" t="str">
            <v>Jakub VYBRANČÍK</v>
          </cell>
          <cell r="E20" t="str">
            <v>Štěpánkovice</v>
          </cell>
        </row>
        <row r="21">
          <cell r="C21">
            <v>11</v>
          </cell>
          <cell r="D21" t="str">
            <v>Marek PEŠTÁL</v>
          </cell>
          <cell r="E21" t="str">
            <v>Budíkovice</v>
          </cell>
        </row>
        <row r="22">
          <cell r="C22">
            <v>11</v>
          </cell>
          <cell r="D22" t="str">
            <v>Michal KRUPKA</v>
          </cell>
          <cell r="E22" t="str">
            <v>Polabiny</v>
          </cell>
        </row>
        <row r="23">
          <cell r="C23">
            <v>11</v>
          </cell>
          <cell r="D23" t="str">
            <v>Michal LEJSKA</v>
          </cell>
          <cell r="E23" t="str">
            <v>Prostřední Bečva</v>
          </cell>
        </row>
        <row r="24">
          <cell r="C24">
            <v>11</v>
          </cell>
          <cell r="D24" t="str">
            <v>Petr ŠEBESTA</v>
          </cell>
          <cell r="E24" t="str">
            <v>Karviná - Hranice</v>
          </cell>
        </row>
        <row r="25">
          <cell r="C25">
            <v>11</v>
          </cell>
          <cell r="D25" t="str">
            <v>Tomáš PROCHÁZKA</v>
          </cell>
          <cell r="E25" t="str">
            <v>Kounice</v>
          </cell>
        </row>
        <row r="26">
          <cell r="C26">
            <v>11</v>
          </cell>
          <cell r="D26" t="str">
            <v>Václav HELMICH</v>
          </cell>
          <cell r="E26" t="str">
            <v>Praha - Řepy</v>
          </cell>
        </row>
        <row r="27">
          <cell r="C27">
            <v>11</v>
          </cell>
          <cell r="D27" t="str">
            <v>Vojtěch KLENKA</v>
          </cell>
          <cell r="E27" t="str">
            <v>Břehy</v>
          </cell>
        </row>
        <row r="28">
          <cell r="C28">
            <v>11</v>
          </cell>
        </row>
        <row r="29">
          <cell r="C29">
            <v>11</v>
          </cell>
        </row>
        <row r="30">
          <cell r="C30">
            <v>11</v>
          </cell>
        </row>
        <row r="31">
          <cell r="C31">
            <v>11</v>
          </cell>
        </row>
        <row r="32">
          <cell r="C32">
            <v>11</v>
          </cell>
        </row>
        <row r="33">
          <cell r="C33">
            <v>11</v>
          </cell>
        </row>
        <row r="34">
          <cell r="C34">
            <v>11</v>
          </cell>
        </row>
        <row r="35">
          <cell r="C35">
            <v>11</v>
          </cell>
        </row>
        <row r="36">
          <cell r="C36">
            <v>11</v>
          </cell>
        </row>
        <row r="37">
          <cell r="C37">
            <v>11</v>
          </cell>
        </row>
        <row r="38">
          <cell r="C38">
            <v>11</v>
          </cell>
        </row>
        <row r="39">
          <cell r="C39">
            <v>11</v>
          </cell>
        </row>
        <row r="40">
          <cell r="C40">
            <v>11</v>
          </cell>
        </row>
        <row r="41">
          <cell r="C41">
            <v>11</v>
          </cell>
        </row>
        <row r="42">
          <cell r="C42">
            <v>11</v>
          </cell>
        </row>
        <row r="43">
          <cell r="C43">
            <v>11</v>
          </cell>
        </row>
      </sheetData>
      <sheetData sheetId="5">
        <row r="5">
          <cell r="A5">
            <v>1</v>
          </cell>
          <cell r="B5">
            <v>1</v>
          </cell>
          <cell r="C5">
            <v>1</v>
          </cell>
          <cell r="D5" t="str">
            <v>Valentýna HOMOLKOVÁ</v>
          </cell>
          <cell r="E5" t="str">
            <v>Písková Lhota</v>
          </cell>
        </row>
        <row r="6">
          <cell r="A6">
            <v>10</v>
          </cell>
          <cell r="B6">
            <v>200</v>
          </cell>
          <cell r="C6">
            <v>2</v>
          </cell>
          <cell r="D6" t="str">
            <v>ELIŠKA NĚMEČKOVÁ</v>
          </cell>
          <cell r="E6" t="str">
            <v>Písková Lhota</v>
          </cell>
        </row>
        <row r="7">
          <cell r="A7">
            <v>2</v>
          </cell>
          <cell r="B7">
            <v>3</v>
          </cell>
          <cell r="C7">
            <v>3</v>
          </cell>
          <cell r="D7" t="str">
            <v>Karolína LEFNEROVÁ</v>
          </cell>
          <cell r="E7" t="str">
            <v>Ostrava - Nová Ves</v>
          </cell>
        </row>
        <row r="8">
          <cell r="A8">
            <v>11</v>
          </cell>
          <cell r="B8">
            <v>400</v>
          </cell>
          <cell r="C8">
            <v>4</v>
          </cell>
          <cell r="D8" t="str">
            <v>Izabela JURENKOVÁ</v>
          </cell>
        </row>
        <row r="9">
          <cell r="A9">
            <v>3</v>
          </cell>
          <cell r="B9">
            <v>5</v>
          </cell>
          <cell r="C9">
            <v>5</v>
          </cell>
          <cell r="D9" t="str">
            <v>Anna HYŠPLEROVÁ</v>
          </cell>
          <cell r="E9" t="str">
            <v>Křešice</v>
          </cell>
        </row>
        <row r="10">
          <cell r="A10">
            <v>4</v>
          </cell>
          <cell r="B10">
            <v>6</v>
          </cell>
          <cell r="C10">
            <v>6</v>
          </cell>
          <cell r="D10" t="str">
            <v>Barbora KOTASOVÁ</v>
          </cell>
          <cell r="E10" t="str">
            <v>Raškovice</v>
          </cell>
        </row>
        <row r="11">
          <cell r="A11">
            <v>12</v>
          </cell>
          <cell r="B11">
            <v>700</v>
          </cell>
          <cell r="C11">
            <v>7</v>
          </cell>
          <cell r="D11" t="str">
            <v>Nela BÍŽOVÁ</v>
          </cell>
          <cell r="E11" t="str">
            <v>Starý Kolín</v>
          </cell>
        </row>
        <row r="12">
          <cell r="A12">
            <v>13</v>
          </cell>
          <cell r="B12">
            <v>800</v>
          </cell>
          <cell r="C12">
            <v>8</v>
          </cell>
          <cell r="D12" t="str">
            <v>Anna KLEINOVÁ</v>
          </cell>
          <cell r="E12" t="str">
            <v>Obora</v>
          </cell>
        </row>
        <row r="13">
          <cell r="A13">
            <v>5</v>
          </cell>
          <cell r="B13">
            <v>9</v>
          </cell>
          <cell r="C13">
            <v>9</v>
          </cell>
          <cell r="D13" t="str">
            <v>Klára FABIÁNOVÁ</v>
          </cell>
          <cell r="E13" t="str">
            <v>Tuhaň</v>
          </cell>
        </row>
        <row r="14">
          <cell r="A14">
            <v>14</v>
          </cell>
          <cell r="B14">
            <v>1000</v>
          </cell>
          <cell r="C14">
            <v>10</v>
          </cell>
          <cell r="D14" t="str">
            <v>Petra URBANCOVÁ</v>
          </cell>
          <cell r="E14" t="str">
            <v>Pardubice - město</v>
          </cell>
        </row>
        <row r="15">
          <cell r="A15">
            <v>15</v>
          </cell>
          <cell r="B15">
            <v>1100</v>
          </cell>
          <cell r="C15">
            <v>11</v>
          </cell>
          <cell r="D15" t="str">
            <v>Nikola KŘÍŽOVÁ</v>
          </cell>
          <cell r="E15" t="str">
            <v>Obora</v>
          </cell>
        </row>
        <row r="16">
          <cell r="A16">
            <v>16</v>
          </cell>
          <cell r="B16">
            <v>1200</v>
          </cell>
          <cell r="C16">
            <v>12</v>
          </cell>
          <cell r="D16" t="str">
            <v>Natálie TYŠEROVÁ</v>
          </cell>
          <cell r="E16" t="str">
            <v>Starý Kolín</v>
          </cell>
        </row>
        <row r="17">
          <cell r="A17">
            <v>17</v>
          </cell>
          <cell r="B17">
            <v>1300</v>
          </cell>
          <cell r="C17">
            <v>13</v>
          </cell>
          <cell r="D17" t="str">
            <v>Kristýna ČERVANÁ</v>
          </cell>
          <cell r="E17" t="str">
            <v>Horní Bělá</v>
          </cell>
        </row>
        <row r="18">
          <cell r="A18">
            <v>18</v>
          </cell>
          <cell r="B18">
            <v>1400</v>
          </cell>
          <cell r="C18">
            <v>14</v>
          </cell>
          <cell r="D18" t="str">
            <v>Karolína HORČIČKOVÁ</v>
          </cell>
        </row>
        <row r="19">
          <cell r="A19">
            <v>19</v>
          </cell>
          <cell r="B19">
            <v>1500</v>
          </cell>
          <cell r="C19">
            <v>15</v>
          </cell>
          <cell r="D19" t="str">
            <v>Kateřina KUSÁ</v>
          </cell>
          <cell r="E19" t="str">
            <v>Desná</v>
          </cell>
        </row>
        <row r="20">
          <cell r="A20">
            <v>6</v>
          </cell>
          <cell r="B20">
            <v>16</v>
          </cell>
          <cell r="C20">
            <v>16</v>
          </cell>
          <cell r="D20" t="str">
            <v>Tereza CHOVANCOVÁ</v>
          </cell>
          <cell r="E20" t="str">
            <v>Raškovice</v>
          </cell>
        </row>
        <row r="21">
          <cell r="A21">
            <v>20</v>
          </cell>
          <cell r="B21">
            <v>1700</v>
          </cell>
          <cell r="C21">
            <v>17</v>
          </cell>
          <cell r="D21" t="str">
            <v>Nela JEŽKOVÁ</v>
          </cell>
          <cell r="E21" t="str">
            <v>Pardubice - město</v>
          </cell>
        </row>
        <row r="22">
          <cell r="A22">
            <v>21</v>
          </cell>
          <cell r="B22">
            <v>1800</v>
          </cell>
          <cell r="C22">
            <v>18</v>
          </cell>
          <cell r="D22" t="str">
            <v>Alexandra BALCAROVÁ</v>
          </cell>
          <cell r="E22" t="str">
            <v>Krmelín</v>
          </cell>
        </row>
        <row r="23">
          <cell r="A23">
            <v>22</v>
          </cell>
          <cell r="B23">
            <v>1900</v>
          </cell>
          <cell r="C23">
            <v>19</v>
          </cell>
          <cell r="D23" t="str">
            <v>Ester SKÁCELOVÁ</v>
          </cell>
          <cell r="E23" t="str">
            <v>Havířov město</v>
          </cell>
        </row>
        <row r="24">
          <cell r="A24">
            <v>7</v>
          </cell>
          <cell r="B24">
            <v>20</v>
          </cell>
          <cell r="C24">
            <v>20</v>
          </cell>
          <cell r="D24" t="str">
            <v>Natálie PODRAZILOVÁ</v>
          </cell>
          <cell r="E24" t="str">
            <v>Morkovice</v>
          </cell>
        </row>
        <row r="25">
          <cell r="A25">
            <v>23</v>
          </cell>
          <cell r="B25">
            <v>2100</v>
          </cell>
          <cell r="C25">
            <v>21</v>
          </cell>
          <cell r="D25" t="str">
            <v>Marie LÖRINTZOVÁ</v>
          </cell>
          <cell r="E25" t="str">
            <v>Michálkovice</v>
          </cell>
        </row>
        <row r="26">
          <cell r="A26">
            <v>8</v>
          </cell>
          <cell r="B26">
            <v>22</v>
          </cell>
          <cell r="C26">
            <v>22</v>
          </cell>
          <cell r="D26" t="str">
            <v>Natálie VESELÁ</v>
          </cell>
          <cell r="E26" t="str">
            <v>Tuhaň</v>
          </cell>
        </row>
        <row r="27">
          <cell r="A27">
            <v>24</v>
          </cell>
          <cell r="B27">
            <v>2300</v>
          </cell>
          <cell r="C27">
            <v>23</v>
          </cell>
          <cell r="D27" t="str">
            <v>Kristýna KRPCOVÁ</v>
          </cell>
          <cell r="E27" t="str">
            <v>Staré Heřminovy</v>
          </cell>
        </row>
        <row r="28">
          <cell r="A28">
            <v>9</v>
          </cell>
          <cell r="B28">
            <v>24</v>
          </cell>
          <cell r="C28">
            <v>24</v>
          </cell>
          <cell r="D28" t="str">
            <v>Natálie NAVRÁTILOVÁ</v>
          </cell>
          <cell r="E28" t="str">
            <v>Morkovice</v>
          </cell>
        </row>
        <row r="29">
          <cell r="A29">
            <v>25</v>
          </cell>
          <cell r="B29">
            <v>2500</v>
          </cell>
          <cell r="C29">
            <v>25</v>
          </cell>
          <cell r="D29" t="str">
            <v>Barbora NYTROVÁ</v>
          </cell>
          <cell r="E29" t="str">
            <v>Raškovice</v>
          </cell>
        </row>
        <row r="30">
          <cell r="C30">
            <v>26</v>
          </cell>
        </row>
        <row r="31">
          <cell r="C31">
            <v>26</v>
          </cell>
        </row>
        <row r="32">
          <cell r="C32">
            <v>26</v>
          </cell>
        </row>
        <row r="33">
          <cell r="C33">
            <v>26</v>
          </cell>
        </row>
        <row r="34">
          <cell r="C34">
            <v>26</v>
          </cell>
        </row>
        <row r="35">
          <cell r="C35">
            <v>26</v>
          </cell>
        </row>
        <row r="36">
          <cell r="C36">
            <v>26</v>
          </cell>
        </row>
        <row r="37">
          <cell r="C37">
            <v>26</v>
          </cell>
        </row>
        <row r="38">
          <cell r="C38">
            <v>26</v>
          </cell>
        </row>
        <row r="39">
          <cell r="C39">
            <v>26</v>
          </cell>
        </row>
        <row r="40">
          <cell r="C40">
            <v>26</v>
          </cell>
        </row>
        <row r="41">
          <cell r="C41">
            <v>26</v>
          </cell>
        </row>
      </sheetData>
      <sheetData sheetId="6">
        <row r="5">
          <cell r="A5">
            <v>1</v>
          </cell>
          <cell r="B5">
            <v>1</v>
          </cell>
          <cell r="C5">
            <v>1</v>
          </cell>
          <cell r="D5" t="str">
            <v>Lenka NOVÁKOVÁ</v>
          </cell>
          <cell r="E5" t="str">
            <v>Písková Lhota</v>
          </cell>
        </row>
        <row r="6">
          <cell r="A6">
            <v>2</v>
          </cell>
          <cell r="B6">
            <v>2</v>
          </cell>
          <cell r="C6">
            <v>2</v>
          </cell>
          <cell r="D6" t="str">
            <v>Monika ŠMÍDOVÁ</v>
          </cell>
          <cell r="E6" t="str">
            <v>Hostinné</v>
          </cell>
        </row>
        <row r="7">
          <cell r="A7">
            <v>3</v>
          </cell>
          <cell r="B7">
            <v>3</v>
          </cell>
          <cell r="C7">
            <v>3</v>
          </cell>
          <cell r="D7" t="str">
            <v>Štěpánka HORSKÁ</v>
          </cell>
          <cell r="E7" t="str">
            <v>Žlutice</v>
          </cell>
        </row>
        <row r="8">
          <cell r="A8">
            <v>4</v>
          </cell>
          <cell r="B8">
            <v>4</v>
          </cell>
          <cell r="C8">
            <v>4</v>
          </cell>
          <cell r="D8" t="str">
            <v>Michaela PROVAZNÍKOVÁ</v>
          </cell>
          <cell r="E8" t="str">
            <v>Dobřany</v>
          </cell>
        </row>
        <row r="9">
          <cell r="A9">
            <v>5</v>
          </cell>
          <cell r="B9">
            <v>5</v>
          </cell>
          <cell r="C9">
            <v>5</v>
          </cell>
          <cell r="D9" t="str">
            <v>Kateřina BOROVIČKOVÁ</v>
          </cell>
          <cell r="E9" t="str">
            <v>Morkovice</v>
          </cell>
        </row>
        <row r="10">
          <cell r="A10">
            <v>6</v>
          </cell>
          <cell r="B10">
            <v>6</v>
          </cell>
          <cell r="C10">
            <v>6</v>
          </cell>
          <cell r="D10" t="str">
            <v>Zuzana ŠAFROVÁ</v>
          </cell>
          <cell r="E10" t="str">
            <v>Úněšov</v>
          </cell>
        </row>
        <row r="11">
          <cell r="A11">
            <v>16</v>
          </cell>
          <cell r="B11">
            <v>700</v>
          </cell>
          <cell r="C11">
            <v>7</v>
          </cell>
          <cell r="D11" t="str">
            <v>Lenka DOLEŽALOVÁ</v>
          </cell>
          <cell r="E11" t="str">
            <v>Starý Lískovec Sport</v>
          </cell>
        </row>
        <row r="12">
          <cell r="A12">
            <v>7</v>
          </cell>
          <cell r="B12">
            <v>8</v>
          </cell>
          <cell r="C12">
            <v>8</v>
          </cell>
          <cell r="D12" t="str">
            <v>Klára HUDCOVÁ</v>
          </cell>
          <cell r="E12" t="str">
            <v>Křešice</v>
          </cell>
        </row>
        <row r="13">
          <cell r="A13">
            <v>8</v>
          </cell>
          <cell r="B13">
            <v>9</v>
          </cell>
          <cell r="C13">
            <v>9</v>
          </cell>
          <cell r="D13" t="str">
            <v>Lucie POMAHAČOVÁ</v>
          </cell>
          <cell r="E13" t="str">
            <v>Kvasejovice</v>
          </cell>
        </row>
        <row r="14">
          <cell r="A14">
            <v>9</v>
          </cell>
          <cell r="B14">
            <v>10</v>
          </cell>
          <cell r="C14">
            <v>10</v>
          </cell>
          <cell r="D14" t="str">
            <v>Tereza SLEZÁKOVÁ</v>
          </cell>
          <cell r="E14" t="str">
            <v>Skuteč</v>
          </cell>
        </row>
        <row r="15">
          <cell r="A15">
            <v>17</v>
          </cell>
          <cell r="B15">
            <v>1100</v>
          </cell>
          <cell r="C15">
            <v>11</v>
          </cell>
          <cell r="D15" t="str">
            <v>Sára KAPROVÁ</v>
          </cell>
          <cell r="E15" t="str">
            <v>Úněšov</v>
          </cell>
        </row>
        <row r="16">
          <cell r="A16">
            <v>18</v>
          </cell>
          <cell r="B16">
            <v>1200</v>
          </cell>
          <cell r="C16">
            <v>12</v>
          </cell>
          <cell r="D16" t="str">
            <v>Kateřina KUBÍKOVÁ</v>
          </cell>
          <cell r="E16" t="str">
            <v>Lhenice</v>
          </cell>
        </row>
        <row r="17">
          <cell r="A17">
            <v>19</v>
          </cell>
          <cell r="B17">
            <v>1300</v>
          </cell>
          <cell r="C17">
            <v>13</v>
          </cell>
          <cell r="D17" t="str">
            <v>Anna VODEHNALOVÁ</v>
          </cell>
          <cell r="E17" t="str">
            <v>Hřibojedy</v>
          </cell>
        </row>
        <row r="18">
          <cell r="A18">
            <v>10</v>
          </cell>
          <cell r="B18">
            <v>14</v>
          </cell>
          <cell r="C18">
            <v>14</v>
          </cell>
          <cell r="D18" t="str">
            <v>Veronika HELLUSOVÁ</v>
          </cell>
          <cell r="E18" t="str">
            <v>Klopotovice</v>
          </cell>
        </row>
        <row r="19">
          <cell r="A19">
            <v>20</v>
          </cell>
          <cell r="B19">
            <v>1500</v>
          </cell>
          <cell r="C19">
            <v>15</v>
          </cell>
          <cell r="D19" t="str">
            <v>Simona ŠIKULOVÁ</v>
          </cell>
          <cell r="E19" t="str">
            <v>Jámy</v>
          </cell>
        </row>
        <row r="20">
          <cell r="A20">
            <v>21</v>
          </cell>
          <cell r="B20">
            <v>1600</v>
          </cell>
          <cell r="C20">
            <v>16</v>
          </cell>
          <cell r="D20" t="str">
            <v>Kateřina MAŠKOVÁ</v>
          </cell>
        </row>
        <row r="21">
          <cell r="A21">
            <v>22</v>
          </cell>
          <cell r="B21">
            <v>1700</v>
          </cell>
          <cell r="C21">
            <v>17</v>
          </cell>
          <cell r="D21" t="str">
            <v>Tereza KROUPOVÁ</v>
          </cell>
          <cell r="E21" t="str">
            <v>Kvasiny</v>
          </cell>
        </row>
        <row r="22">
          <cell r="A22">
            <v>23</v>
          </cell>
          <cell r="B22">
            <v>1800</v>
          </cell>
          <cell r="C22">
            <v>18</v>
          </cell>
          <cell r="D22" t="str">
            <v>Vladimíra ŠAFAŘÍKOVÁ</v>
          </cell>
          <cell r="E22" t="str">
            <v>Havířov město</v>
          </cell>
        </row>
        <row r="23">
          <cell r="A23">
            <v>11</v>
          </cell>
          <cell r="B23">
            <v>19</v>
          </cell>
          <cell r="C23">
            <v>19</v>
          </cell>
          <cell r="D23" t="str">
            <v>Kateřina ŠUSTALOVÁ</v>
          </cell>
          <cell r="E23" t="str">
            <v>Býškovice</v>
          </cell>
        </row>
        <row r="24">
          <cell r="A24">
            <v>24</v>
          </cell>
          <cell r="B24">
            <v>2000</v>
          </cell>
          <cell r="C24">
            <v>20</v>
          </cell>
          <cell r="D24" t="str">
            <v>Sandra DAŇKOVÁ</v>
          </cell>
          <cell r="E24" t="str">
            <v>Havířov město</v>
          </cell>
        </row>
        <row r="25">
          <cell r="A25">
            <v>25</v>
          </cell>
          <cell r="B25">
            <v>2100</v>
          </cell>
          <cell r="C25">
            <v>21</v>
          </cell>
          <cell r="D25" t="str">
            <v>Hana UHROVÁ</v>
          </cell>
          <cell r="E25" t="str">
            <v>Havířov město</v>
          </cell>
        </row>
        <row r="26">
          <cell r="A26">
            <v>26</v>
          </cell>
          <cell r="B26">
            <v>2200</v>
          </cell>
          <cell r="C26">
            <v>22</v>
          </cell>
          <cell r="D26" t="str">
            <v>Simona VAVŘÍKOVÁ</v>
          </cell>
          <cell r="E26" t="str">
            <v>Havířov město</v>
          </cell>
        </row>
        <row r="27">
          <cell r="A27">
            <v>12</v>
          </cell>
          <cell r="B27">
            <v>23</v>
          </cell>
          <cell r="C27">
            <v>23</v>
          </cell>
          <cell r="D27" t="str">
            <v>Apolena KASALOVÁ</v>
          </cell>
          <cell r="E27" t="str">
            <v>Dobrá</v>
          </cell>
        </row>
        <row r="28">
          <cell r="A28">
            <v>13</v>
          </cell>
          <cell r="B28">
            <v>24</v>
          </cell>
          <cell r="C28">
            <v>24</v>
          </cell>
          <cell r="D28" t="str">
            <v>Adéla BOBROVSKÁ</v>
          </cell>
          <cell r="E28" t="str">
            <v>Ostrava - Nová Ves</v>
          </cell>
        </row>
        <row r="29">
          <cell r="A29">
            <v>27</v>
          </cell>
          <cell r="B29">
            <v>2500</v>
          </cell>
          <cell r="C29">
            <v>25</v>
          </cell>
          <cell r="D29" t="str">
            <v>Natálie PETRIKOVÁ</v>
          </cell>
          <cell r="E29" t="str">
            <v>Havířov město</v>
          </cell>
        </row>
        <row r="30">
          <cell r="A30">
            <v>14</v>
          </cell>
          <cell r="B30">
            <v>26</v>
          </cell>
          <cell r="C30">
            <v>26</v>
          </cell>
          <cell r="D30" t="str">
            <v>Clarisse VYSTRČILOVÁ</v>
          </cell>
          <cell r="E30" t="str">
            <v>Klopotovice</v>
          </cell>
        </row>
        <row r="31">
          <cell r="A31">
            <v>28</v>
          </cell>
          <cell r="B31">
            <v>2700</v>
          </cell>
          <cell r="C31">
            <v>27</v>
          </cell>
          <cell r="D31" t="str">
            <v>Vendula ROZEHNALOVÁ</v>
          </cell>
          <cell r="E31" t="str">
            <v>Klopotovice</v>
          </cell>
        </row>
        <row r="32">
          <cell r="A32">
            <v>15</v>
          </cell>
          <cell r="B32">
            <v>28</v>
          </cell>
          <cell r="C32">
            <v>28</v>
          </cell>
          <cell r="D32" t="str">
            <v>Lucie MIKŠÁNKOVÁ</v>
          </cell>
          <cell r="E32" t="str">
            <v>Býškovice</v>
          </cell>
        </row>
        <row r="33">
          <cell r="A33">
            <v>29</v>
          </cell>
          <cell r="B33">
            <v>2900</v>
          </cell>
          <cell r="C33">
            <v>29</v>
          </cell>
        </row>
        <row r="34">
          <cell r="A34">
            <v>29</v>
          </cell>
          <cell r="B34">
            <v>2900</v>
          </cell>
          <cell r="C34">
            <v>29</v>
          </cell>
        </row>
        <row r="35">
          <cell r="C35">
            <v>29</v>
          </cell>
        </row>
        <row r="36">
          <cell r="C36">
            <v>29</v>
          </cell>
        </row>
        <row r="37">
          <cell r="C37">
            <v>29</v>
          </cell>
        </row>
        <row r="38">
          <cell r="C38">
            <v>29</v>
          </cell>
        </row>
        <row r="39">
          <cell r="C39">
            <v>29</v>
          </cell>
        </row>
        <row r="40">
          <cell r="C40">
            <v>29</v>
          </cell>
        </row>
        <row r="41">
          <cell r="C41">
            <v>29</v>
          </cell>
        </row>
        <row r="42">
          <cell r="C42">
            <v>29</v>
          </cell>
        </row>
      </sheetData>
      <sheetData sheetId="7">
        <row r="5">
          <cell r="A5">
            <v>12</v>
          </cell>
          <cell r="B5">
            <v>100</v>
          </cell>
          <cell r="C5">
            <v>1</v>
          </cell>
          <cell r="D5" t="str">
            <v>Michaela CHARVÁTOVÁ</v>
          </cell>
          <cell r="E5" t="str">
            <v>Starý Lískovec Sport</v>
          </cell>
        </row>
        <row r="6">
          <cell r="A6">
            <v>1</v>
          </cell>
          <cell r="B6">
            <v>2</v>
          </cell>
          <cell r="C6">
            <v>2</v>
          </cell>
          <cell r="D6" t="str">
            <v>Tereza OPAVOVÁ</v>
          </cell>
          <cell r="E6" t="str">
            <v>Křešice</v>
          </cell>
        </row>
        <row r="7">
          <cell r="A7">
            <v>13</v>
          </cell>
          <cell r="B7">
            <v>300</v>
          </cell>
          <cell r="C7">
            <v>3</v>
          </cell>
          <cell r="D7" t="str">
            <v>Klára STARÁ</v>
          </cell>
          <cell r="E7" t="str">
            <v>Starý Lískovec Sport</v>
          </cell>
        </row>
        <row r="8">
          <cell r="A8">
            <v>2</v>
          </cell>
          <cell r="B8">
            <v>4</v>
          </cell>
          <cell r="C8">
            <v>4</v>
          </cell>
          <cell r="D8" t="str">
            <v>Kamila KREJČÍ</v>
          </cell>
          <cell r="E8" t="str">
            <v>Morkovice</v>
          </cell>
        </row>
        <row r="9">
          <cell r="A9">
            <v>14</v>
          </cell>
          <cell r="B9">
            <v>500</v>
          </cell>
          <cell r="C9">
            <v>5</v>
          </cell>
          <cell r="D9" t="str">
            <v>Lucie MACHOVÁ</v>
          </cell>
          <cell r="E9" t="str">
            <v>Jámy</v>
          </cell>
        </row>
        <row r="10">
          <cell r="A10">
            <v>3</v>
          </cell>
          <cell r="B10">
            <v>6</v>
          </cell>
          <cell r="C10">
            <v>6</v>
          </cell>
          <cell r="D10" t="str">
            <v>Valerie MEDKOVÁ</v>
          </cell>
          <cell r="E10" t="str">
            <v>Klopotovice</v>
          </cell>
        </row>
        <row r="11">
          <cell r="A11">
            <v>4</v>
          </cell>
          <cell r="B11">
            <v>7</v>
          </cell>
          <cell r="C11">
            <v>7</v>
          </cell>
          <cell r="D11" t="str">
            <v>Kateřina VÉBROVÁ</v>
          </cell>
          <cell r="E11" t="str">
            <v>Úněšov</v>
          </cell>
        </row>
        <row r="12">
          <cell r="A12">
            <v>5</v>
          </cell>
          <cell r="B12">
            <v>8</v>
          </cell>
          <cell r="C12">
            <v>8</v>
          </cell>
          <cell r="D12" t="str">
            <v>Martina KREJČOVÁ</v>
          </cell>
          <cell r="E12" t="str">
            <v>Úněšov</v>
          </cell>
        </row>
        <row r="13">
          <cell r="A13">
            <v>6</v>
          </cell>
          <cell r="B13">
            <v>9</v>
          </cell>
          <cell r="C13">
            <v>9</v>
          </cell>
          <cell r="D13" t="str">
            <v>Lucie MACHÁŇOVÁ</v>
          </cell>
          <cell r="E13" t="str">
            <v>Topolany</v>
          </cell>
        </row>
        <row r="14">
          <cell r="A14">
            <v>7</v>
          </cell>
          <cell r="B14">
            <v>10</v>
          </cell>
          <cell r="C14">
            <v>10</v>
          </cell>
          <cell r="D14" t="str">
            <v>Klára HULÍNSKÁ</v>
          </cell>
          <cell r="E14" t="str">
            <v>Kvasejovice</v>
          </cell>
        </row>
        <row r="15">
          <cell r="A15">
            <v>8</v>
          </cell>
          <cell r="B15">
            <v>11</v>
          </cell>
          <cell r="C15">
            <v>11</v>
          </cell>
          <cell r="D15" t="str">
            <v>Karolína ROZSYPALOVÁ</v>
          </cell>
          <cell r="E15" t="str">
            <v>Pravčice</v>
          </cell>
        </row>
        <row r="16">
          <cell r="A16">
            <v>9</v>
          </cell>
          <cell r="B16">
            <v>12</v>
          </cell>
          <cell r="C16">
            <v>12</v>
          </cell>
          <cell r="D16" t="str">
            <v>Anežka ŠVRČKOVÁ</v>
          </cell>
          <cell r="E16" t="str">
            <v>Raškovice</v>
          </cell>
        </row>
        <row r="17">
          <cell r="A17">
            <v>15</v>
          </cell>
          <cell r="B17">
            <v>1300</v>
          </cell>
          <cell r="C17">
            <v>13</v>
          </cell>
          <cell r="D17" t="str">
            <v>Štěpánka KLEINOVÁ</v>
          </cell>
          <cell r="E17" t="str">
            <v>Obora</v>
          </cell>
        </row>
        <row r="18">
          <cell r="A18">
            <v>16</v>
          </cell>
          <cell r="B18">
            <v>1400</v>
          </cell>
          <cell r="C18">
            <v>14</v>
          </cell>
          <cell r="D18" t="str">
            <v>Petra DUŠÁNKOVÁ</v>
          </cell>
          <cell r="E18" t="str">
            <v>Kvasiny B</v>
          </cell>
        </row>
        <row r="19">
          <cell r="A19">
            <v>10</v>
          </cell>
          <cell r="B19">
            <v>15</v>
          </cell>
          <cell r="C19">
            <v>15</v>
          </cell>
          <cell r="D19" t="str">
            <v>Michaela JANDOVÁ</v>
          </cell>
          <cell r="E19" t="str">
            <v>Úněšov</v>
          </cell>
        </row>
        <row r="20">
          <cell r="A20">
            <v>17</v>
          </cell>
          <cell r="B20">
            <v>1600</v>
          </cell>
          <cell r="C20">
            <v>16</v>
          </cell>
          <cell r="D20" t="str">
            <v>Jana TŘEŠTÍKOVÁ</v>
          </cell>
          <cell r="E20" t="str">
            <v>Horní Bělá</v>
          </cell>
        </row>
        <row r="21">
          <cell r="A21">
            <v>11</v>
          </cell>
          <cell r="B21">
            <v>17</v>
          </cell>
          <cell r="C21">
            <v>17</v>
          </cell>
          <cell r="D21" t="str">
            <v>Nikola POLOVÁ</v>
          </cell>
          <cell r="E21" t="str">
            <v>Litovany</v>
          </cell>
        </row>
        <row r="22">
          <cell r="A22">
            <v>18</v>
          </cell>
          <cell r="B22">
            <v>1800</v>
          </cell>
          <cell r="C22">
            <v>18</v>
          </cell>
          <cell r="D22" t="str">
            <v>Michaela ŠUBOVÁ</v>
          </cell>
          <cell r="E22" t="str">
            <v>Milotice nad Bečvou</v>
          </cell>
        </row>
        <row r="23">
          <cell r="A23">
            <v>19</v>
          </cell>
          <cell r="B23">
            <v>1900</v>
          </cell>
          <cell r="C23">
            <v>19</v>
          </cell>
          <cell r="D23" t="str">
            <v>Viktorie ORÁLKOVÁ</v>
          </cell>
          <cell r="E23" t="str">
            <v>Klopotovice</v>
          </cell>
        </row>
        <row r="24">
          <cell r="C24">
            <v>20</v>
          </cell>
          <cell r="D24" t="str">
            <v>Alexandra URBANCZIKOVÁ</v>
          </cell>
          <cell r="E24" t="str">
            <v>Český Těšín - Mosty</v>
          </cell>
        </row>
        <row r="25">
          <cell r="C25">
            <v>20</v>
          </cell>
          <cell r="D25" t="str">
            <v>Dominika JIRÁKOVÁ</v>
          </cell>
          <cell r="E25" t="str">
            <v>Střezimíř</v>
          </cell>
        </row>
        <row r="26">
          <cell r="C26">
            <v>20</v>
          </cell>
          <cell r="D26" t="str">
            <v>Lucie TŮMOVÁ</v>
          </cell>
          <cell r="E26" t="str">
            <v>Malechov</v>
          </cell>
        </row>
        <row r="27">
          <cell r="C27">
            <v>20</v>
          </cell>
          <cell r="D27" t="str">
            <v>Nikola VIŠENKOVÁ</v>
          </cell>
          <cell r="E27" t="str">
            <v>Bohuslavice u Zlína</v>
          </cell>
        </row>
        <row r="28">
          <cell r="C28">
            <v>20</v>
          </cell>
          <cell r="D28" t="str">
            <v>Sandra ČERVINKOVÁ</v>
          </cell>
          <cell r="E28" t="str">
            <v>Moravský Beroun</v>
          </cell>
        </row>
        <row r="29">
          <cell r="C29">
            <v>20</v>
          </cell>
          <cell r="D29" t="str">
            <v>Vanda JIŘÍKOVSKÁ</v>
          </cell>
          <cell r="E29" t="str">
            <v>Starý Lískovec Sport</v>
          </cell>
        </row>
        <row r="30">
          <cell r="C30">
            <v>20</v>
          </cell>
          <cell r="D30" t="str">
            <v>Zuzana ŽEMŽULOVÁ</v>
          </cell>
          <cell r="E30" t="str">
            <v>Morkovice</v>
          </cell>
        </row>
        <row r="31">
          <cell r="C31">
            <v>20</v>
          </cell>
        </row>
        <row r="32">
          <cell r="C32">
            <v>20</v>
          </cell>
        </row>
        <row r="33">
          <cell r="C33">
            <v>20</v>
          </cell>
        </row>
        <row r="34">
          <cell r="C34">
            <v>20</v>
          </cell>
        </row>
        <row r="35">
          <cell r="C35">
            <v>20</v>
          </cell>
        </row>
        <row r="36">
          <cell r="C36">
            <v>20</v>
          </cell>
        </row>
        <row r="37">
          <cell r="C37">
            <v>20</v>
          </cell>
        </row>
        <row r="38">
          <cell r="C38">
            <v>20</v>
          </cell>
        </row>
        <row r="39">
          <cell r="C39">
            <v>20</v>
          </cell>
        </row>
        <row r="40">
          <cell r="C40">
            <v>20</v>
          </cell>
        </row>
        <row r="41">
          <cell r="C41">
            <v>20</v>
          </cell>
        </row>
        <row r="42">
          <cell r="C42">
            <v>20</v>
          </cell>
        </row>
        <row r="43">
          <cell r="C43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30" zoomScaleNormal="130" workbookViewId="0">
      <selection activeCell="I25" sqref="I25"/>
    </sheetView>
  </sheetViews>
  <sheetFormatPr defaultRowHeight="14.4"/>
  <cols>
    <col min="1" max="1" width="6.5546875" bestFit="1" customWidth="1"/>
    <col min="2" max="2" width="3.88671875" hidden="1" customWidth="1"/>
    <col min="3" max="3" width="3" bestFit="1" customWidth="1"/>
    <col min="4" max="4" width="6" bestFit="1" customWidth="1"/>
    <col min="5" max="5" width="23.88671875" bestFit="1" customWidth="1"/>
    <col min="6" max="6" width="18.44140625" customWidth="1"/>
    <col min="7" max="8" width="6.77734375" bestFit="1" customWidth="1"/>
    <col min="9" max="10" width="7" bestFit="1" customWidth="1"/>
    <col min="11" max="14" width="5.5546875" hidden="1" customWidth="1"/>
    <col min="15" max="15" width="6.6640625" hidden="1" customWidth="1"/>
  </cols>
  <sheetData>
    <row r="1" spans="1:15" ht="15.6">
      <c r="A1" s="1"/>
      <c r="B1" s="2"/>
      <c r="C1" s="1"/>
      <c r="D1" s="1"/>
      <c r="E1" s="2"/>
      <c r="F1" s="3" t="s">
        <v>0</v>
      </c>
      <c r="G1" s="4"/>
      <c r="H1" s="4"/>
      <c r="I1" s="1"/>
      <c r="J1" s="2"/>
      <c r="K1" s="2"/>
      <c r="L1" s="2"/>
      <c r="M1" s="2"/>
      <c r="N1" s="2"/>
      <c r="O1" s="2"/>
    </row>
    <row r="2" spans="1:15" ht="15.6">
      <c r="A2" s="1"/>
      <c r="B2" s="2"/>
      <c r="C2" s="1"/>
      <c r="D2" s="1"/>
      <c r="E2" s="2"/>
      <c r="F2" s="3"/>
      <c r="G2" s="4"/>
      <c r="H2" s="4"/>
      <c r="I2" s="1"/>
      <c r="J2" s="2"/>
      <c r="K2" s="2"/>
      <c r="L2" s="2"/>
      <c r="M2" s="2"/>
      <c r="N2" s="2"/>
      <c r="O2" s="2"/>
    </row>
    <row r="3" spans="1:15">
      <c r="A3" s="1"/>
      <c r="B3" s="2"/>
      <c r="C3" s="1"/>
      <c r="D3" s="1"/>
      <c r="E3" s="2"/>
      <c r="F3" s="5" t="s">
        <v>1</v>
      </c>
      <c r="G3" s="4"/>
      <c r="H3" s="4"/>
      <c r="I3" s="1"/>
      <c r="J3" s="2"/>
      <c r="K3" s="2"/>
      <c r="L3" s="2"/>
      <c r="M3" s="2"/>
      <c r="N3" s="2"/>
      <c r="O3" s="2"/>
    </row>
    <row r="4" spans="1:15">
      <c r="A4" s="1"/>
      <c r="B4" s="2"/>
      <c r="C4" s="1"/>
      <c r="D4" s="1"/>
      <c r="E4" s="2"/>
      <c r="F4" s="5" t="s">
        <v>2</v>
      </c>
      <c r="G4" s="4"/>
      <c r="H4" s="4"/>
      <c r="I4" s="1"/>
      <c r="J4" s="2"/>
      <c r="K4" s="2"/>
      <c r="L4" s="2"/>
      <c r="M4" s="2"/>
      <c r="N4" s="2"/>
      <c r="O4" s="2"/>
    </row>
    <row r="5" spans="1:15">
      <c r="A5" s="1" t="s">
        <v>3</v>
      </c>
      <c r="B5" s="2"/>
      <c r="C5" s="1"/>
      <c r="D5" s="1"/>
      <c r="E5" s="2"/>
      <c r="F5" s="1" t="s">
        <v>4</v>
      </c>
      <c r="G5" s="4"/>
      <c r="H5" s="4"/>
      <c r="I5" s="1"/>
      <c r="J5" s="2"/>
      <c r="K5" s="2"/>
      <c r="L5" s="2"/>
      <c r="M5" s="2"/>
      <c r="N5" s="2"/>
      <c r="O5" s="2"/>
    </row>
    <row r="6" spans="1:15">
      <c r="A6" s="6" t="s">
        <v>5</v>
      </c>
      <c r="B6" s="7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8" t="s">
        <v>11</v>
      </c>
      <c r="H6" s="8" t="s">
        <v>12</v>
      </c>
      <c r="I6" s="6" t="s">
        <v>13</v>
      </c>
      <c r="J6" s="2"/>
      <c r="K6" s="2">
        <v>1</v>
      </c>
      <c r="L6" s="2">
        <v>2</v>
      </c>
      <c r="M6" s="2" t="s">
        <v>14</v>
      </c>
      <c r="N6" s="2" t="s">
        <v>15</v>
      </c>
      <c r="O6" s="2" t="s">
        <v>13</v>
      </c>
    </row>
    <row r="7" spans="1:15" hidden="1">
      <c r="A7" s="9" t="str">
        <f>IF(O7&gt;99," ",(RANK(O7,$O$7:$O$22,1)))</f>
        <v xml:space="preserve"> </v>
      </c>
      <c r="B7" s="10">
        <v>15</v>
      </c>
      <c r="C7" s="9"/>
      <c r="D7" s="9">
        <v>1</v>
      </c>
      <c r="E7" s="9" t="str">
        <f>VLOOKUP(B7,'[1]mladší dorostenky'!$A$5:$E$41,4,FALSE)</f>
        <v>Nikola KŘÍŽOVÁ</v>
      </c>
      <c r="F7" s="11" t="str">
        <f>VLOOKUP(B7,'[1]mladší dorostenky'!$A$5:$E$41,5,FALSE)</f>
        <v>Obora</v>
      </c>
      <c r="G7" s="12"/>
      <c r="H7" s="12"/>
      <c r="I7" s="13" t="str">
        <f t="shared" ref="I7:I22" si="0">IF(MIN(G7:H7)=0," ",MIN(G7:H7))</f>
        <v xml:space="preserve"> </v>
      </c>
      <c r="J7" s="2"/>
      <c r="K7" s="14">
        <f t="shared" ref="K7:L22" si="1">IF(OR(G7=99.99,G7="dns",G7="dq",G7=0),99.99,G7)</f>
        <v>99.99</v>
      </c>
      <c r="L7" s="14">
        <f t="shared" si="1"/>
        <v>99.99</v>
      </c>
      <c r="M7" s="14">
        <f t="shared" ref="M7:M22" si="2">MIN(K7:L7)</f>
        <v>99.99</v>
      </c>
      <c r="N7" s="14">
        <f t="shared" ref="N7:N22" si="3">MAX(K7:L7)</f>
        <v>99.99</v>
      </c>
      <c r="O7" s="14">
        <f t="shared" ref="O7:O22" si="4">M7+N7*0.00001</f>
        <v>99.990999899999991</v>
      </c>
    </row>
    <row r="8" spans="1:15" hidden="1">
      <c r="A8" s="9" t="str">
        <f t="shared" ref="A8:A22" si="5">IF(O8&gt;99," ",(RANK(O8,$O$7:$O$22,1)))</f>
        <v xml:space="preserve"> </v>
      </c>
      <c r="B8" s="10">
        <v>13</v>
      </c>
      <c r="C8" s="9"/>
      <c r="D8" s="9">
        <v>2</v>
      </c>
      <c r="E8" s="9" t="str">
        <f>VLOOKUP(B8,'[1]mladší dorostenky'!$A$5:$E$41,4,FALSE)</f>
        <v>Anna KLEINOVÁ</v>
      </c>
      <c r="F8" s="11" t="str">
        <f>VLOOKUP(B8,'[1]mladší dorostenky'!$A$5:$E$41,5,FALSE)</f>
        <v>Obora</v>
      </c>
      <c r="G8" s="12"/>
      <c r="H8" s="12"/>
      <c r="I8" s="13" t="str">
        <f t="shared" si="0"/>
        <v xml:space="preserve"> </v>
      </c>
      <c r="J8" s="2"/>
      <c r="K8" s="14">
        <f t="shared" si="1"/>
        <v>99.99</v>
      </c>
      <c r="L8" s="14">
        <f t="shared" si="1"/>
        <v>99.99</v>
      </c>
      <c r="M8" s="14">
        <f t="shared" si="2"/>
        <v>99.99</v>
      </c>
      <c r="N8" s="14">
        <f t="shared" si="3"/>
        <v>99.99</v>
      </c>
      <c r="O8" s="14">
        <f t="shared" si="4"/>
        <v>99.990999899999991</v>
      </c>
    </row>
    <row r="9" spans="1:15" hidden="1">
      <c r="A9" s="9" t="str">
        <f t="shared" si="5"/>
        <v xml:space="preserve"> </v>
      </c>
      <c r="B9" s="10">
        <v>14</v>
      </c>
      <c r="C9" s="9"/>
      <c r="D9" s="9">
        <v>3</v>
      </c>
      <c r="E9" s="9" t="str">
        <f>VLOOKUP(B9,'[1]mladší dorostenky'!$A$5:$E$41,4,FALSE)</f>
        <v>Petra URBANCOVÁ</v>
      </c>
      <c r="F9" s="11" t="str">
        <f>VLOOKUP(B9,'[1]mladší dorostenky'!$A$5:$E$41,5,FALSE)</f>
        <v>Pardubice - město</v>
      </c>
      <c r="G9" s="12"/>
      <c r="H9" s="12"/>
      <c r="I9" s="13" t="str">
        <f t="shared" si="0"/>
        <v xml:space="preserve"> </v>
      </c>
      <c r="J9" s="2"/>
      <c r="K9" s="14">
        <f t="shared" si="1"/>
        <v>99.99</v>
      </c>
      <c r="L9" s="14">
        <f t="shared" si="1"/>
        <v>99.99</v>
      </c>
      <c r="M9" s="14">
        <f t="shared" si="2"/>
        <v>99.99</v>
      </c>
      <c r="N9" s="14">
        <f t="shared" si="3"/>
        <v>99.99</v>
      </c>
      <c r="O9" s="14">
        <f t="shared" si="4"/>
        <v>99.990999899999991</v>
      </c>
    </row>
    <row r="10" spans="1:15" hidden="1">
      <c r="A10" s="9" t="str">
        <f t="shared" si="5"/>
        <v xml:space="preserve"> </v>
      </c>
      <c r="B10" s="10">
        <v>16</v>
      </c>
      <c r="C10" s="9"/>
      <c r="D10" s="9">
        <v>4</v>
      </c>
      <c r="E10" s="9" t="str">
        <f>VLOOKUP(B10,'[1]mladší dorostenky'!$A$5:$E$41,4,FALSE)</f>
        <v>Natálie TYŠEROVÁ</v>
      </c>
      <c r="F10" s="11" t="str">
        <f>VLOOKUP(B10,'[1]mladší dorostenky'!$A$5:$E$41,5,FALSE)</f>
        <v>Starý Kolín</v>
      </c>
      <c r="G10" s="12"/>
      <c r="H10" s="12"/>
      <c r="I10" s="13" t="str">
        <f t="shared" si="0"/>
        <v xml:space="preserve"> </v>
      </c>
      <c r="J10" s="2"/>
      <c r="K10" s="14">
        <f t="shared" si="1"/>
        <v>99.99</v>
      </c>
      <c r="L10" s="14">
        <f t="shared" si="1"/>
        <v>99.99</v>
      </c>
      <c r="M10" s="14">
        <f t="shared" si="2"/>
        <v>99.99</v>
      </c>
      <c r="N10" s="14">
        <f t="shared" si="3"/>
        <v>99.99</v>
      </c>
      <c r="O10" s="14">
        <f t="shared" si="4"/>
        <v>99.990999899999991</v>
      </c>
    </row>
    <row r="11" spans="1:15" hidden="1">
      <c r="A11" s="15" t="str">
        <f t="shared" si="5"/>
        <v xml:space="preserve"> </v>
      </c>
      <c r="B11" s="16">
        <v>11</v>
      </c>
      <c r="C11" s="15"/>
      <c r="D11" s="15">
        <v>1</v>
      </c>
      <c r="E11" s="15" t="str">
        <f>VLOOKUP(B11,'[1]mladší dorostenky'!$A$5:$E$41,4,FALSE)</f>
        <v>Izabela JURENKOVÁ</v>
      </c>
      <c r="F11" s="17">
        <f>VLOOKUP(B11,'[1]mladší dorostenky'!$A$5:$E$41,5,FALSE)</f>
        <v>0</v>
      </c>
      <c r="G11" s="18"/>
      <c r="H11" s="18"/>
      <c r="I11" s="19" t="str">
        <f t="shared" si="0"/>
        <v xml:space="preserve"> </v>
      </c>
      <c r="J11" s="2"/>
      <c r="K11" s="14">
        <f t="shared" si="1"/>
        <v>99.99</v>
      </c>
      <c r="L11" s="14">
        <f t="shared" si="1"/>
        <v>99.99</v>
      </c>
      <c r="M11" s="14">
        <f t="shared" si="2"/>
        <v>99.99</v>
      </c>
      <c r="N11" s="14">
        <f t="shared" si="3"/>
        <v>99.99</v>
      </c>
      <c r="O11" s="14">
        <f t="shared" si="4"/>
        <v>99.990999899999991</v>
      </c>
    </row>
    <row r="12" spans="1:15">
      <c r="A12" s="20">
        <f>IF(O12&gt;99," ",(RANK(O12,$O$7:$O$22,1)))</f>
        <v>1</v>
      </c>
      <c r="B12" s="21">
        <v>1</v>
      </c>
      <c r="C12" s="20">
        <v>3</v>
      </c>
      <c r="D12" s="20">
        <v>1</v>
      </c>
      <c r="E12" s="20" t="str">
        <f>VLOOKUP(B12,'[1]mladší dorostenky'!$A$5:$E$41,4,FALSE)</f>
        <v>Valentýna HOMOLKOVÁ</v>
      </c>
      <c r="F12" s="22" t="str">
        <f>VLOOKUP(B12,'[1]mladší dorostenky'!$A$5:$E$41,5,FALSE)</f>
        <v>Písková Lhota</v>
      </c>
      <c r="G12" s="23">
        <v>8.43</v>
      </c>
      <c r="H12" s="23">
        <v>8.48</v>
      </c>
      <c r="I12" s="24">
        <f>IF(MIN(G12:H12)=0," ",MIN(G12:H12))</f>
        <v>8.43</v>
      </c>
      <c r="J12" s="2"/>
      <c r="K12" s="14">
        <f t="shared" si="1"/>
        <v>8.43</v>
      </c>
      <c r="L12" s="14">
        <f t="shared" si="1"/>
        <v>8.48</v>
      </c>
      <c r="M12" s="14">
        <f t="shared" si="2"/>
        <v>8.43</v>
      </c>
      <c r="N12" s="14">
        <f t="shared" si="3"/>
        <v>8.48</v>
      </c>
      <c r="O12" s="14">
        <f t="shared" si="4"/>
        <v>8.4300847999999995</v>
      </c>
    </row>
    <row r="13" spans="1:15" hidden="1">
      <c r="A13" s="20" t="str">
        <f>IF(O13&gt;99," ",(RANK(O13,$O$7:$O$22,1)))</f>
        <v xml:space="preserve"> </v>
      </c>
      <c r="B13" s="21">
        <v>10</v>
      </c>
      <c r="C13" s="20"/>
      <c r="D13" s="20">
        <v>3</v>
      </c>
      <c r="E13" s="20" t="str">
        <f>VLOOKUP(B13,'[1]mladší dorostenky'!$A$5:$E$41,4,FALSE)</f>
        <v>ELIŠKA NĚMEČKOVÁ</v>
      </c>
      <c r="F13" s="22" t="str">
        <f>VLOOKUP(B13,'[1]mladší dorostenky'!$A$5:$E$41,5,FALSE)</f>
        <v>Písková Lhota</v>
      </c>
      <c r="G13" s="23"/>
      <c r="H13" s="23"/>
      <c r="I13" s="24" t="str">
        <f>IF(MIN(G13:H13)=0," ",MIN(G13:H13))</f>
        <v xml:space="preserve"> </v>
      </c>
      <c r="J13" s="2"/>
      <c r="K13" s="14">
        <f t="shared" si="1"/>
        <v>99.99</v>
      </c>
      <c r="L13" s="14">
        <f t="shared" si="1"/>
        <v>99.99</v>
      </c>
      <c r="M13" s="14">
        <f t="shared" si="2"/>
        <v>99.99</v>
      </c>
      <c r="N13" s="14">
        <f t="shared" si="3"/>
        <v>99.99</v>
      </c>
      <c r="O13" s="14">
        <f t="shared" si="4"/>
        <v>99.990999899999991</v>
      </c>
    </row>
    <row r="14" spans="1:15" hidden="1">
      <c r="A14" s="20" t="str">
        <f>IF(O14&gt;99," ",(RANK(O14,$O$7:$O$22,1)))</f>
        <v xml:space="preserve"> </v>
      </c>
      <c r="B14" s="21">
        <v>12</v>
      </c>
      <c r="C14" s="20"/>
      <c r="D14" s="20">
        <v>4</v>
      </c>
      <c r="E14" s="20" t="str">
        <f>VLOOKUP(B14,'[1]mladší dorostenky'!$A$5:$E$41,4,FALSE)</f>
        <v>Nela BÍŽOVÁ</v>
      </c>
      <c r="F14" s="22" t="str">
        <f>VLOOKUP(B14,'[1]mladší dorostenky'!$A$5:$E$41,5,FALSE)</f>
        <v>Starý Kolín</v>
      </c>
      <c r="G14" s="23"/>
      <c r="H14" s="23"/>
      <c r="I14" s="24" t="str">
        <f>IF(MIN(G14:H14)=0," ",MIN(G14:H14))</f>
        <v xml:space="preserve"> </v>
      </c>
      <c r="J14" s="2"/>
      <c r="K14" s="14">
        <f t="shared" si="1"/>
        <v>99.99</v>
      </c>
      <c r="L14" s="14">
        <f t="shared" si="1"/>
        <v>99.99</v>
      </c>
      <c r="M14" s="14">
        <f t="shared" si="2"/>
        <v>99.99</v>
      </c>
      <c r="N14" s="14">
        <f t="shared" si="3"/>
        <v>99.99</v>
      </c>
      <c r="O14" s="14">
        <f t="shared" si="4"/>
        <v>99.990999899999991</v>
      </c>
    </row>
    <row r="15" spans="1:15">
      <c r="A15" s="20">
        <f>IF(O15&gt;99," ",(RANK(O15,$O$7:$O$22,1)))</f>
        <v>2</v>
      </c>
      <c r="B15" s="21">
        <v>2</v>
      </c>
      <c r="C15" s="20">
        <v>2</v>
      </c>
      <c r="D15" s="20">
        <v>3</v>
      </c>
      <c r="E15" s="20" t="str">
        <f>VLOOKUP(B15,'[1]mladší dorostenky'!$A$5:$E$41,4,FALSE)</f>
        <v>Karolína LEFNEROVÁ</v>
      </c>
      <c r="F15" s="22" t="str">
        <f>VLOOKUP(B15,'[1]mladší dorostenky'!$A$5:$E$41,5,FALSE)</f>
        <v>Ostrava - Nová Ves</v>
      </c>
      <c r="G15" s="23">
        <v>8.74</v>
      </c>
      <c r="H15" s="23">
        <v>8.75</v>
      </c>
      <c r="I15" s="24">
        <f>IF(MIN(G15:H15)=0," ",MIN(G15:H15))</f>
        <v>8.74</v>
      </c>
      <c r="J15" s="2"/>
      <c r="K15" s="14">
        <f t="shared" si="1"/>
        <v>8.74</v>
      </c>
      <c r="L15" s="14">
        <f t="shared" si="1"/>
        <v>8.75</v>
      </c>
      <c r="M15" s="14">
        <f t="shared" si="2"/>
        <v>8.74</v>
      </c>
      <c r="N15" s="14">
        <f t="shared" si="3"/>
        <v>8.75</v>
      </c>
      <c r="O15" s="14">
        <f t="shared" si="4"/>
        <v>8.7400874999999996</v>
      </c>
    </row>
    <row r="16" spans="1:15">
      <c r="A16" s="20">
        <f>IF(O16&gt;99," ",(RANK(O16,$O$7:$O$22,1)))</f>
        <v>3</v>
      </c>
      <c r="B16" s="21">
        <v>8</v>
      </c>
      <c r="C16" s="20">
        <v>5</v>
      </c>
      <c r="D16" s="20">
        <v>2</v>
      </c>
      <c r="E16" s="20" t="str">
        <f>VLOOKUP(B16,'[1]mladší dorostenky'!$A$5:$E$41,4,FALSE)</f>
        <v>Natálie VESELÁ</v>
      </c>
      <c r="F16" s="22" t="str">
        <f>VLOOKUP(B16,'[1]mladší dorostenky'!$A$5:$E$41,5,FALSE)</f>
        <v>Tuhaň</v>
      </c>
      <c r="G16" s="23">
        <v>9.07</v>
      </c>
      <c r="H16" s="23">
        <v>9.01</v>
      </c>
      <c r="I16" s="24">
        <f>IF(MIN(G16:H16)=0," ",MIN(G16:H16))</f>
        <v>9.01</v>
      </c>
      <c r="J16" s="2"/>
      <c r="K16" s="14">
        <f t="shared" si="1"/>
        <v>9.07</v>
      </c>
      <c r="L16" s="14">
        <f t="shared" si="1"/>
        <v>9.01</v>
      </c>
      <c r="M16" s="14">
        <f t="shared" si="2"/>
        <v>9.01</v>
      </c>
      <c r="N16" s="14">
        <f t="shared" si="3"/>
        <v>9.07</v>
      </c>
      <c r="O16" s="14">
        <f t="shared" si="4"/>
        <v>9.0100906999999992</v>
      </c>
    </row>
    <row r="17" spans="1:15">
      <c r="A17" s="20">
        <f>IF(O17&gt;99," ",(RANK(O17,$O$7:$O$22,1)))</f>
        <v>4</v>
      </c>
      <c r="B17" s="21">
        <v>5</v>
      </c>
      <c r="C17" s="20">
        <v>9</v>
      </c>
      <c r="D17" s="20">
        <v>2</v>
      </c>
      <c r="E17" s="20" t="str">
        <f>VLOOKUP(B17,'[1]mladší dorostenky'!$A$5:$E$41,4,FALSE)</f>
        <v>Klára FABIÁNOVÁ</v>
      </c>
      <c r="F17" s="22" t="str">
        <f>VLOOKUP(B17,'[1]mladší dorostenky'!$A$5:$E$41,5,FALSE)</f>
        <v>Tuhaň</v>
      </c>
      <c r="G17" s="23">
        <v>9.5399999999999991</v>
      </c>
      <c r="H17" s="23">
        <v>9.5</v>
      </c>
      <c r="I17" s="24">
        <f>IF(MIN(G17:H17)=0," ",MIN(G17:H17))</f>
        <v>9.5</v>
      </c>
      <c r="J17" s="2"/>
      <c r="K17" s="14">
        <f t="shared" si="1"/>
        <v>9.5399999999999991</v>
      </c>
      <c r="L17" s="14">
        <f t="shared" si="1"/>
        <v>9.5</v>
      </c>
      <c r="M17" s="14">
        <f t="shared" si="2"/>
        <v>9.5</v>
      </c>
      <c r="N17" s="14">
        <f t="shared" si="3"/>
        <v>9.5399999999999991</v>
      </c>
      <c r="O17" s="14">
        <f t="shared" si="4"/>
        <v>9.5000953999999993</v>
      </c>
    </row>
    <row r="18" spans="1:15">
      <c r="A18" s="20">
        <f>IF(O18&gt;99," ",(RANK(O18,$O$7:$O$22,1)))</f>
        <v>5</v>
      </c>
      <c r="B18" s="21">
        <v>4</v>
      </c>
      <c r="C18" s="20">
        <v>6</v>
      </c>
      <c r="D18" s="20">
        <v>4</v>
      </c>
      <c r="E18" s="20" t="str">
        <f>VLOOKUP(B18,'[1]mladší dorostenky'!$A$5:$E$41,4,FALSE)</f>
        <v>Barbora KOTASOVÁ</v>
      </c>
      <c r="F18" s="22" t="str">
        <f>VLOOKUP(B18,'[1]mladší dorostenky'!$A$5:$E$41,5,FALSE)</f>
        <v>Raškovice</v>
      </c>
      <c r="G18" s="23">
        <v>11.75</v>
      </c>
      <c r="H18" s="23">
        <v>9.59</v>
      </c>
      <c r="I18" s="24">
        <f>IF(MIN(G18:H18)=0," ",MIN(G18:H18))</f>
        <v>9.59</v>
      </c>
      <c r="J18" s="2"/>
      <c r="K18" s="14">
        <f t="shared" si="1"/>
        <v>11.75</v>
      </c>
      <c r="L18" s="14">
        <f t="shared" si="1"/>
        <v>9.59</v>
      </c>
      <c r="M18" s="14">
        <f t="shared" si="2"/>
        <v>9.59</v>
      </c>
      <c r="N18" s="14">
        <f t="shared" si="3"/>
        <v>11.75</v>
      </c>
      <c r="O18" s="14">
        <f t="shared" si="4"/>
        <v>9.5901174999999999</v>
      </c>
    </row>
    <row r="19" spans="1:15">
      <c r="A19" s="20">
        <f>IF(O19&gt;99," ",(RANK(O19,$O$7:$O$22,1)))</f>
        <v>6</v>
      </c>
      <c r="B19" s="21">
        <v>6</v>
      </c>
      <c r="C19" s="20">
        <v>7</v>
      </c>
      <c r="D19" s="20">
        <v>2</v>
      </c>
      <c r="E19" s="20" t="str">
        <f>VLOOKUP(B19,'[1]mladší dorostenky'!$A$5:$E$41,4,FALSE)</f>
        <v>Tereza CHOVANCOVÁ</v>
      </c>
      <c r="F19" s="22" t="str">
        <f>VLOOKUP(B19,'[1]mladší dorostenky'!$A$5:$E$41,5,FALSE)</f>
        <v>Raškovice</v>
      </c>
      <c r="G19" s="23">
        <v>11.16</v>
      </c>
      <c r="H19" s="23">
        <v>9.76</v>
      </c>
      <c r="I19" s="24">
        <f>IF(MIN(G19:H19)=0," ",MIN(G19:H19))</f>
        <v>9.76</v>
      </c>
      <c r="J19" s="2"/>
      <c r="K19" s="14">
        <f t="shared" si="1"/>
        <v>11.16</v>
      </c>
      <c r="L19" s="14">
        <f t="shared" si="1"/>
        <v>9.76</v>
      </c>
      <c r="M19" s="14">
        <f t="shared" si="2"/>
        <v>9.76</v>
      </c>
      <c r="N19" s="14">
        <f t="shared" si="3"/>
        <v>11.16</v>
      </c>
      <c r="O19" s="14">
        <f t="shared" si="4"/>
        <v>9.7601116000000001</v>
      </c>
    </row>
    <row r="20" spans="1:15">
      <c r="A20" s="20">
        <f>IF(O20&gt;99," ",(RANK(O20,$O$7:$O$22,1)))</f>
        <v>7</v>
      </c>
      <c r="B20" s="21">
        <v>7</v>
      </c>
      <c r="C20" s="20">
        <v>1</v>
      </c>
      <c r="D20" s="20">
        <v>3</v>
      </c>
      <c r="E20" s="20" t="str">
        <f>VLOOKUP(B20,'[1]mladší dorostenky'!$A$5:$E$41,4,FALSE)</f>
        <v>Natálie PODRAZILOVÁ</v>
      </c>
      <c r="F20" s="22" t="str">
        <f>VLOOKUP(B20,'[1]mladší dorostenky'!$A$5:$E$41,5,FALSE)</f>
        <v>Morkovice</v>
      </c>
      <c r="G20" s="23">
        <v>10.14</v>
      </c>
      <c r="H20" s="23">
        <v>10.93</v>
      </c>
      <c r="I20" s="24">
        <f>IF(MIN(G20:H20)=0," ",MIN(G20:H20))</f>
        <v>10.14</v>
      </c>
      <c r="J20" s="2"/>
      <c r="K20" s="14">
        <f t="shared" si="1"/>
        <v>10.14</v>
      </c>
      <c r="L20" s="14">
        <f t="shared" si="1"/>
        <v>10.93</v>
      </c>
      <c r="M20" s="14">
        <f t="shared" si="2"/>
        <v>10.14</v>
      </c>
      <c r="N20" s="14">
        <f t="shared" si="3"/>
        <v>10.93</v>
      </c>
      <c r="O20" s="14">
        <f t="shared" si="4"/>
        <v>10.140109300000001</v>
      </c>
    </row>
    <row r="21" spans="1:15">
      <c r="A21" s="20">
        <f>IF(O21&gt;99," ",(RANK(O21,$O$7:$O$22,1)))</f>
        <v>8</v>
      </c>
      <c r="B21" s="21">
        <v>3</v>
      </c>
      <c r="C21" s="20">
        <v>4</v>
      </c>
      <c r="D21" s="20">
        <v>1</v>
      </c>
      <c r="E21" s="20" t="str">
        <f>VLOOKUP(B21,'[1]mladší dorostenky'!$A$5:$E$41,4,FALSE)</f>
        <v>Anna HYŠPLEROVÁ</v>
      </c>
      <c r="F21" s="22" t="str">
        <f>VLOOKUP(B21,'[1]mladší dorostenky'!$A$5:$E$41,5,FALSE)</f>
        <v>Křešice</v>
      </c>
      <c r="G21" s="23">
        <v>11.94</v>
      </c>
      <c r="H21" s="23">
        <v>13.59</v>
      </c>
      <c r="I21" s="24">
        <f>IF(MIN(G21:H21)=0," ",MIN(G21:H21))</f>
        <v>11.94</v>
      </c>
      <c r="J21" s="2"/>
      <c r="K21" s="14">
        <f t="shared" si="1"/>
        <v>11.94</v>
      </c>
      <c r="L21" s="14">
        <f t="shared" si="1"/>
        <v>13.59</v>
      </c>
      <c r="M21" s="14">
        <f t="shared" si="2"/>
        <v>11.94</v>
      </c>
      <c r="N21" s="14">
        <f t="shared" si="3"/>
        <v>13.59</v>
      </c>
      <c r="O21" s="14">
        <f t="shared" si="4"/>
        <v>11.9401359</v>
      </c>
    </row>
    <row r="22" spans="1:15">
      <c r="A22" s="20">
        <f>IF(O22&gt;99," ",(RANK(O22,$O$7:$O$22,1)))</f>
        <v>9</v>
      </c>
      <c r="B22" s="21">
        <v>9</v>
      </c>
      <c r="C22" s="20">
        <v>8</v>
      </c>
      <c r="D22" s="20">
        <v>3</v>
      </c>
      <c r="E22" s="20" t="str">
        <f>VLOOKUP(B22,'[1]mladší dorostenky'!$A$5:$E$41,4,FALSE)</f>
        <v>Natálie NAVRÁTILOVÁ</v>
      </c>
      <c r="F22" s="22" t="str">
        <f>VLOOKUP(B22,'[1]mladší dorostenky'!$A$5:$E$41,5,FALSE)</f>
        <v>Morkovice</v>
      </c>
      <c r="G22" s="23">
        <v>12.06</v>
      </c>
      <c r="H22" s="23">
        <v>12.63</v>
      </c>
      <c r="I22" s="24">
        <f>IF(MIN(G22:H22)=0," ",MIN(G22:H22))</f>
        <v>12.06</v>
      </c>
      <c r="J22" s="2"/>
      <c r="K22" s="14">
        <f t="shared" si="1"/>
        <v>12.06</v>
      </c>
      <c r="L22" s="14">
        <f t="shared" si="1"/>
        <v>12.63</v>
      </c>
      <c r="M22" s="14">
        <f t="shared" si="2"/>
        <v>12.06</v>
      </c>
      <c r="N22" s="14">
        <f t="shared" si="3"/>
        <v>12.63</v>
      </c>
      <c r="O22" s="14">
        <f t="shared" si="4"/>
        <v>12.0601263</v>
      </c>
    </row>
    <row r="25" spans="1:15">
      <c r="A25" s="1" t="s">
        <v>16</v>
      </c>
      <c r="B25" s="2"/>
      <c r="C25" s="1"/>
      <c r="D25" s="1"/>
      <c r="E25" s="2"/>
      <c r="F25" s="2"/>
      <c r="G25" s="4"/>
      <c r="H25" s="4"/>
      <c r="I25" s="1"/>
      <c r="J25" s="2"/>
      <c r="K25" s="2"/>
      <c r="L25" s="2"/>
      <c r="M25" s="2"/>
      <c r="N25" s="2"/>
      <c r="O25" s="2"/>
    </row>
    <row r="26" spans="1:15">
      <c r="A26" s="6" t="s">
        <v>5</v>
      </c>
      <c r="B26" s="7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8" t="s">
        <v>11</v>
      </c>
      <c r="H26" s="8" t="s">
        <v>12</v>
      </c>
      <c r="I26" s="6" t="s">
        <v>13</v>
      </c>
      <c r="J26" s="2"/>
      <c r="K26" s="2">
        <v>1</v>
      </c>
      <c r="L26" s="2">
        <v>2</v>
      </c>
      <c r="M26" s="2" t="s">
        <v>14</v>
      </c>
      <c r="N26" s="2" t="s">
        <v>15</v>
      </c>
      <c r="O26" s="2" t="s">
        <v>13</v>
      </c>
    </row>
    <row r="27" spans="1:15" hidden="1">
      <c r="A27" s="9" t="str">
        <f>IF(O27&gt;99," ",(RANK(O27,$O$27:$O$46,1)))</f>
        <v xml:space="preserve"> </v>
      </c>
      <c r="B27" s="10">
        <v>19</v>
      </c>
      <c r="C27" s="9"/>
      <c r="D27" s="9">
        <v>1</v>
      </c>
      <c r="E27" s="9" t="str">
        <f>VLOOKUP(B27,'[1]střední dorostenky'!$A$5:$E$42,4,FALSE)</f>
        <v>Anna VODEHNALOVÁ</v>
      </c>
      <c r="F27" s="11" t="str">
        <f>VLOOKUP(B27,'[1]střední dorostenky'!$A$5:$E$42,5,FALSE)</f>
        <v>Hřibojedy</v>
      </c>
      <c r="G27" s="12"/>
      <c r="H27" s="12"/>
      <c r="I27" s="13" t="str">
        <f t="shared" ref="I27:I46" si="6">IF(MIN(G27:H27)=0," ",MIN(G27:H27))</f>
        <v xml:space="preserve"> </v>
      </c>
      <c r="J27" s="2"/>
      <c r="K27" s="14">
        <f t="shared" ref="K27:L46" si="7">IF(OR(G27=99.99,G27="dns",G27="dq",G27=0),99.99,G27)</f>
        <v>99.99</v>
      </c>
      <c r="L27" s="14">
        <f t="shared" si="7"/>
        <v>99.99</v>
      </c>
      <c r="M27" s="14">
        <f t="shared" ref="M27:M46" si="8">MIN(K27:L27)</f>
        <v>99.99</v>
      </c>
      <c r="N27" s="14">
        <f t="shared" ref="N27:N46" si="9">MAX(K27:L27)</f>
        <v>99.99</v>
      </c>
      <c r="O27" s="14">
        <f t="shared" ref="O27:O46" si="10">M27+N27*0.00001</f>
        <v>99.990999899999991</v>
      </c>
    </row>
    <row r="28" spans="1:15" hidden="1">
      <c r="A28" s="9" t="str">
        <f t="shared" ref="A28:A46" si="11">IF(O28&gt;99," ",(RANK(O28,$O$27:$O$46,1)))</f>
        <v xml:space="preserve"> </v>
      </c>
      <c r="B28" s="10">
        <v>17</v>
      </c>
      <c r="C28" s="9"/>
      <c r="D28" s="9">
        <v>2</v>
      </c>
      <c r="E28" s="9" t="str">
        <f>VLOOKUP(B28,'[1]střední dorostenky'!$A$5:$E$42,4,FALSE)</f>
        <v>Sára KAPROVÁ</v>
      </c>
      <c r="F28" s="11" t="str">
        <f>VLOOKUP(B28,'[1]střední dorostenky'!$A$5:$E$42,5,FALSE)</f>
        <v>Úněšov</v>
      </c>
      <c r="G28" s="12"/>
      <c r="H28" s="12"/>
      <c r="I28" s="13" t="str">
        <f t="shared" si="6"/>
        <v xml:space="preserve"> </v>
      </c>
      <c r="J28" s="2"/>
      <c r="K28" s="14">
        <f t="shared" si="7"/>
        <v>99.99</v>
      </c>
      <c r="L28" s="14">
        <f t="shared" si="7"/>
        <v>99.99</v>
      </c>
      <c r="M28" s="14">
        <f t="shared" si="8"/>
        <v>99.99</v>
      </c>
      <c r="N28" s="14">
        <f t="shared" si="9"/>
        <v>99.99</v>
      </c>
      <c r="O28" s="14">
        <f t="shared" si="10"/>
        <v>99.990999899999991</v>
      </c>
    </row>
    <row r="29" spans="1:15" hidden="1">
      <c r="A29" s="9" t="str">
        <f t="shared" si="11"/>
        <v xml:space="preserve"> </v>
      </c>
      <c r="B29" s="10">
        <v>18</v>
      </c>
      <c r="C29" s="9"/>
      <c r="D29" s="9">
        <v>3</v>
      </c>
      <c r="E29" s="9" t="str">
        <f>VLOOKUP(B29,'[1]střední dorostenky'!$A$5:$E$42,4,FALSE)</f>
        <v>Kateřina KUBÍKOVÁ</v>
      </c>
      <c r="F29" s="11" t="str">
        <f>VLOOKUP(B29,'[1]střední dorostenky'!$A$5:$E$42,5,FALSE)</f>
        <v>Lhenice</v>
      </c>
      <c r="G29" s="12"/>
      <c r="H29" s="12"/>
      <c r="I29" s="13" t="str">
        <f t="shared" si="6"/>
        <v xml:space="preserve"> </v>
      </c>
      <c r="J29" s="2"/>
      <c r="K29" s="14">
        <f t="shared" si="7"/>
        <v>99.99</v>
      </c>
      <c r="L29" s="14">
        <f t="shared" si="7"/>
        <v>99.99</v>
      </c>
      <c r="M29" s="14">
        <f t="shared" si="8"/>
        <v>99.99</v>
      </c>
      <c r="N29" s="14">
        <f t="shared" si="9"/>
        <v>99.99</v>
      </c>
      <c r="O29" s="14">
        <f t="shared" si="10"/>
        <v>99.990999899999991</v>
      </c>
    </row>
    <row r="30" spans="1:15" hidden="1">
      <c r="A30" s="9" t="str">
        <f t="shared" si="11"/>
        <v xml:space="preserve"> </v>
      </c>
      <c r="B30" s="10">
        <v>20</v>
      </c>
      <c r="C30" s="9"/>
      <c r="D30" s="9">
        <v>4</v>
      </c>
      <c r="E30" s="9" t="str">
        <f>VLOOKUP(B30,'[1]střední dorostenky'!$A$5:$E$42,4,FALSE)</f>
        <v>Simona ŠIKULOVÁ</v>
      </c>
      <c r="F30" s="11" t="str">
        <f>VLOOKUP(B30,'[1]střední dorostenky'!$A$5:$E$42,5,FALSE)</f>
        <v>Jámy</v>
      </c>
      <c r="G30" s="12"/>
      <c r="H30" s="12"/>
      <c r="I30" s="13"/>
      <c r="J30" s="2"/>
      <c r="K30" s="14">
        <f t="shared" si="7"/>
        <v>99.99</v>
      </c>
      <c r="L30" s="14">
        <f t="shared" si="7"/>
        <v>99.99</v>
      </c>
      <c r="M30" s="14">
        <f t="shared" si="8"/>
        <v>99.99</v>
      </c>
      <c r="N30" s="14">
        <f t="shared" si="9"/>
        <v>99.99</v>
      </c>
      <c r="O30" s="14">
        <f t="shared" si="10"/>
        <v>99.990999899999991</v>
      </c>
    </row>
    <row r="31" spans="1:15">
      <c r="A31" s="20">
        <f>IF(O31&gt;99," ",(RANK(O31,$O$27:$O$46,1)))</f>
        <v>1</v>
      </c>
      <c r="B31" s="21">
        <v>5</v>
      </c>
      <c r="C31" s="20">
        <v>27</v>
      </c>
      <c r="D31" s="20">
        <v>2</v>
      </c>
      <c r="E31" s="20" t="str">
        <f>VLOOKUP(B31,'[1]střední dorostenky'!$A$5:$E$42,4,FALSE)</f>
        <v>Kateřina BOROVIČKOVÁ</v>
      </c>
      <c r="F31" s="22" t="str">
        <f>VLOOKUP(B31,'[1]střední dorostenky'!$A$5:$E$42,5,FALSE)</f>
        <v>Morkovice</v>
      </c>
      <c r="G31" s="23">
        <v>8.01</v>
      </c>
      <c r="H31" s="23">
        <v>7.78</v>
      </c>
      <c r="I31" s="24">
        <f>IF(MIN(G31:H31)=0," ",MIN(G31:H31))</f>
        <v>7.78</v>
      </c>
      <c r="J31" s="2"/>
      <c r="K31" s="14">
        <f t="shared" si="7"/>
        <v>8.01</v>
      </c>
      <c r="L31" s="14">
        <f t="shared" si="7"/>
        <v>7.78</v>
      </c>
      <c r="M31" s="14">
        <f t="shared" si="8"/>
        <v>7.78</v>
      </c>
      <c r="N31" s="14">
        <f t="shared" si="9"/>
        <v>8.01</v>
      </c>
      <c r="O31" s="14">
        <f t="shared" si="10"/>
        <v>7.7800801000000002</v>
      </c>
    </row>
    <row r="32" spans="1:15">
      <c r="A32" s="20">
        <f>IF(O32&gt;99," ",(RANK(O32,$O$27:$O$46,1)))</f>
        <v>2</v>
      </c>
      <c r="B32" s="21">
        <v>12</v>
      </c>
      <c r="C32" s="20">
        <v>30</v>
      </c>
      <c r="D32" s="20">
        <v>4</v>
      </c>
      <c r="E32" s="20" t="str">
        <f>VLOOKUP(B32,'[1]střední dorostenky'!$A$5:$E$42,4,FALSE)</f>
        <v>Apolena KASALOVÁ</v>
      </c>
      <c r="F32" s="22" t="str">
        <f>VLOOKUP(B32,'[1]střední dorostenky'!$A$5:$E$42,5,FALSE)</f>
        <v>Dobrá</v>
      </c>
      <c r="G32" s="23">
        <v>8.06</v>
      </c>
      <c r="H32" s="23">
        <v>8.0399999999999991</v>
      </c>
      <c r="I32" s="24">
        <f>IF(MIN(G32:H32)=0," ",MIN(G32:H32))</f>
        <v>8.0399999999999991</v>
      </c>
      <c r="J32" s="2"/>
      <c r="K32" s="14">
        <f t="shared" si="7"/>
        <v>8.06</v>
      </c>
      <c r="L32" s="14">
        <f t="shared" si="7"/>
        <v>8.0399999999999991</v>
      </c>
      <c r="M32" s="14">
        <f t="shared" si="8"/>
        <v>8.0399999999999991</v>
      </c>
      <c r="N32" s="14">
        <f t="shared" si="9"/>
        <v>8.06</v>
      </c>
      <c r="O32" s="14">
        <f t="shared" si="10"/>
        <v>8.0400805999999996</v>
      </c>
    </row>
    <row r="33" spans="1:15">
      <c r="A33" s="20">
        <f>IF(O33&gt;99," ",(RANK(O33,$O$27:$O$46,1)))</f>
        <v>3</v>
      </c>
      <c r="B33" s="21">
        <v>8</v>
      </c>
      <c r="C33" s="20">
        <v>29</v>
      </c>
      <c r="D33" s="20">
        <v>4</v>
      </c>
      <c r="E33" s="20" t="str">
        <f>VLOOKUP(B33,'[1]střední dorostenky'!$A$5:$E$42,4,FALSE)</f>
        <v>Lucie POMAHAČOVÁ</v>
      </c>
      <c r="F33" s="22" t="str">
        <f>VLOOKUP(B33,'[1]střední dorostenky'!$A$5:$E$42,5,FALSE)</f>
        <v>Kvasejovice</v>
      </c>
      <c r="G33" s="23">
        <v>10.46</v>
      </c>
      <c r="H33" s="23">
        <v>8.5</v>
      </c>
      <c r="I33" s="24">
        <f>IF(MIN(G33:H33)=0," ",MIN(G33:H33))</f>
        <v>8.5</v>
      </c>
      <c r="J33" s="2"/>
      <c r="K33" s="14">
        <f t="shared" si="7"/>
        <v>10.46</v>
      </c>
      <c r="L33" s="14">
        <f t="shared" si="7"/>
        <v>8.5</v>
      </c>
      <c r="M33" s="14">
        <f t="shared" si="8"/>
        <v>8.5</v>
      </c>
      <c r="N33" s="14">
        <f t="shared" si="9"/>
        <v>10.46</v>
      </c>
      <c r="O33" s="14">
        <f t="shared" si="10"/>
        <v>8.5001046000000002</v>
      </c>
    </row>
    <row r="34" spans="1:15" hidden="1">
      <c r="A34" s="20" t="str">
        <f>IF(O34&gt;99," ",(RANK(O34,$O$27:$O$46,1)))</f>
        <v xml:space="preserve"> </v>
      </c>
      <c r="B34" s="21">
        <v>16</v>
      </c>
      <c r="C34" s="20"/>
      <c r="D34" s="20">
        <v>4</v>
      </c>
      <c r="E34" s="20" t="str">
        <f>VLOOKUP(B34,'[1]střední dorostenky'!$A$5:$E$42,4,FALSE)</f>
        <v>Lenka DOLEŽALOVÁ</v>
      </c>
      <c r="F34" s="22" t="str">
        <f>VLOOKUP(B34,'[1]střední dorostenky'!$A$5:$E$42,5,FALSE)</f>
        <v>Starý Lískovec Sport</v>
      </c>
      <c r="G34" s="23"/>
      <c r="H34" s="23"/>
      <c r="I34" s="24" t="str">
        <f>IF(MIN(G34:H34)=0," ",MIN(G34:H34))</f>
        <v xml:space="preserve"> </v>
      </c>
      <c r="J34" s="2"/>
      <c r="K34" s="14">
        <f t="shared" si="7"/>
        <v>99.99</v>
      </c>
      <c r="L34" s="14">
        <f t="shared" si="7"/>
        <v>99.99</v>
      </c>
      <c r="M34" s="14">
        <f t="shared" si="8"/>
        <v>99.99</v>
      </c>
      <c r="N34" s="14">
        <f t="shared" si="9"/>
        <v>99.99</v>
      </c>
      <c r="O34" s="14">
        <f t="shared" si="10"/>
        <v>99.990999899999991</v>
      </c>
    </row>
    <row r="35" spans="1:15">
      <c r="A35" s="20">
        <f>IF(O35&gt;99," ",(RANK(O35,$O$27:$O$46,1)))</f>
        <v>4</v>
      </c>
      <c r="B35" s="21">
        <v>2</v>
      </c>
      <c r="C35" s="20">
        <v>22</v>
      </c>
      <c r="D35" s="20">
        <v>3</v>
      </c>
      <c r="E35" s="20" t="str">
        <f>VLOOKUP(B35,'[1]střední dorostenky'!$A$5:$E$42,4,FALSE)</f>
        <v>Monika ŠMÍDOVÁ</v>
      </c>
      <c r="F35" s="22" t="str">
        <f>VLOOKUP(B35,'[1]střední dorostenky'!$A$5:$E$42,5,FALSE)</f>
        <v>Hostinné</v>
      </c>
      <c r="G35" s="23">
        <v>8.68</v>
      </c>
      <c r="H35" s="23">
        <v>8.56</v>
      </c>
      <c r="I35" s="24">
        <f>IF(MIN(G35:H35)=0," ",MIN(G35:H35))</f>
        <v>8.56</v>
      </c>
      <c r="J35" s="2"/>
      <c r="K35" s="14">
        <f t="shared" si="7"/>
        <v>8.68</v>
      </c>
      <c r="L35" s="14">
        <f t="shared" si="7"/>
        <v>8.56</v>
      </c>
      <c r="M35" s="14">
        <f t="shared" si="8"/>
        <v>8.56</v>
      </c>
      <c r="N35" s="14">
        <f t="shared" si="9"/>
        <v>8.68</v>
      </c>
      <c r="O35" s="14">
        <f t="shared" si="10"/>
        <v>8.5600868000000006</v>
      </c>
    </row>
    <row r="36" spans="1:15">
      <c r="A36" s="20">
        <f>IF(O36&gt;99," ",(RANK(O36,$O$27:$O$46,1)))</f>
        <v>5</v>
      </c>
      <c r="B36" s="21">
        <v>4</v>
      </c>
      <c r="C36" s="20">
        <v>20</v>
      </c>
      <c r="D36" s="20">
        <v>4</v>
      </c>
      <c r="E36" s="20" t="str">
        <f>VLOOKUP(B36,'[1]střední dorostenky'!$A$5:$E$42,4,FALSE)</f>
        <v>Michaela PROVAZNÍKOVÁ</v>
      </c>
      <c r="F36" s="22" t="str">
        <f>VLOOKUP(B36,'[1]střední dorostenky'!$A$5:$E$42,5,FALSE)</f>
        <v>Dobřany</v>
      </c>
      <c r="G36" s="23">
        <v>8.91</v>
      </c>
      <c r="H36" s="23">
        <v>8.81</v>
      </c>
      <c r="I36" s="24">
        <f>IF(MIN(G36:H36)=0," ",MIN(G36:H36))</f>
        <v>8.81</v>
      </c>
      <c r="J36" s="2"/>
      <c r="K36" s="14">
        <f t="shared" si="7"/>
        <v>8.91</v>
      </c>
      <c r="L36" s="14">
        <f t="shared" si="7"/>
        <v>8.81</v>
      </c>
      <c r="M36" s="14">
        <f t="shared" si="8"/>
        <v>8.81</v>
      </c>
      <c r="N36" s="14">
        <f t="shared" si="9"/>
        <v>8.91</v>
      </c>
      <c r="O36" s="14">
        <f t="shared" si="10"/>
        <v>8.8100891000000008</v>
      </c>
    </row>
    <row r="37" spans="1:15">
      <c r="A37" s="20">
        <f>IF(O37&gt;99," ",(RANK(O37,$O$27:$O$46,1)))</f>
        <v>6</v>
      </c>
      <c r="B37" s="21">
        <v>9</v>
      </c>
      <c r="C37" s="20">
        <v>26</v>
      </c>
      <c r="D37" s="20">
        <v>2</v>
      </c>
      <c r="E37" s="20" t="str">
        <f>VLOOKUP(B37,'[1]střední dorostenky'!$A$5:$E$42,4,FALSE)</f>
        <v>Tereza SLEZÁKOVÁ</v>
      </c>
      <c r="F37" s="22" t="str">
        <f>VLOOKUP(B37,'[1]střední dorostenky'!$A$5:$E$42,5,FALSE)</f>
        <v>Skuteč</v>
      </c>
      <c r="G37" s="23">
        <v>9.0299999999999994</v>
      </c>
      <c r="H37" s="23">
        <v>8.93</v>
      </c>
      <c r="I37" s="24">
        <f>IF(MIN(G37:H37)=0," ",MIN(G37:H37))</f>
        <v>8.93</v>
      </c>
      <c r="J37" s="2"/>
      <c r="K37" s="14">
        <f t="shared" si="7"/>
        <v>9.0299999999999994</v>
      </c>
      <c r="L37" s="14">
        <f t="shared" si="7"/>
        <v>8.93</v>
      </c>
      <c r="M37" s="14">
        <f t="shared" si="8"/>
        <v>8.93</v>
      </c>
      <c r="N37" s="14">
        <f t="shared" si="9"/>
        <v>9.0299999999999994</v>
      </c>
      <c r="O37" s="14">
        <f t="shared" si="10"/>
        <v>8.9300902999999998</v>
      </c>
    </row>
    <row r="38" spans="1:15">
      <c r="A38" s="20">
        <f>IF(O38&gt;99," ",(RANK(O38,$O$27:$O$46,1)))</f>
        <v>7</v>
      </c>
      <c r="B38" s="21">
        <v>1</v>
      </c>
      <c r="C38" s="20">
        <v>25</v>
      </c>
      <c r="D38" s="20">
        <v>2</v>
      </c>
      <c r="E38" s="20" t="str">
        <f>VLOOKUP(B38,'[1]střední dorostenky'!$A$5:$E$42,4,FALSE)</f>
        <v>Lenka NOVÁKOVÁ</v>
      </c>
      <c r="F38" s="22" t="str">
        <f>VLOOKUP(B38,'[1]střední dorostenky'!$A$5:$E$42,5,FALSE)</f>
        <v>Písková Lhota</v>
      </c>
      <c r="G38" s="23">
        <v>8.9700000000000006</v>
      </c>
      <c r="H38" s="23">
        <v>9.07</v>
      </c>
      <c r="I38" s="24">
        <f>IF(MIN(G38:H38)=0," ",MIN(G38:H38))</f>
        <v>8.9700000000000006</v>
      </c>
      <c r="J38" s="2"/>
      <c r="K38" s="14">
        <f t="shared" si="7"/>
        <v>8.9700000000000006</v>
      </c>
      <c r="L38" s="14">
        <f t="shared" si="7"/>
        <v>9.07</v>
      </c>
      <c r="M38" s="14">
        <f t="shared" si="8"/>
        <v>8.9700000000000006</v>
      </c>
      <c r="N38" s="14">
        <f t="shared" si="9"/>
        <v>9.07</v>
      </c>
      <c r="O38" s="14">
        <f t="shared" si="10"/>
        <v>8.9700907000000001</v>
      </c>
    </row>
    <row r="39" spans="1:15">
      <c r="A39" s="20">
        <f>IF(O39&gt;99," ",(RANK(O39,$O$27:$O$46,1)))</f>
        <v>8</v>
      </c>
      <c r="B39" s="21">
        <v>6</v>
      </c>
      <c r="C39" s="20">
        <v>21</v>
      </c>
      <c r="D39" s="20">
        <v>3</v>
      </c>
      <c r="E39" s="20" t="str">
        <f>VLOOKUP(B39,'[1]střední dorostenky'!$A$5:$E$42,4,FALSE)</f>
        <v>Zuzana ŠAFROVÁ</v>
      </c>
      <c r="F39" s="22" t="str">
        <f>VLOOKUP(B39,'[1]střední dorostenky'!$A$5:$E$42,5,FALSE)</f>
        <v>Úněšov</v>
      </c>
      <c r="G39" s="23">
        <v>9.2200000000000006</v>
      </c>
      <c r="H39" s="23">
        <v>9.16</v>
      </c>
      <c r="I39" s="24">
        <f>IF(MIN(G39:H39)=0," ",MIN(G39:H39))</f>
        <v>9.16</v>
      </c>
      <c r="J39" s="2"/>
      <c r="K39" s="14">
        <f t="shared" si="7"/>
        <v>9.2200000000000006</v>
      </c>
      <c r="L39" s="14">
        <f t="shared" si="7"/>
        <v>9.16</v>
      </c>
      <c r="M39" s="14">
        <f t="shared" si="8"/>
        <v>9.16</v>
      </c>
      <c r="N39" s="14">
        <f t="shared" si="9"/>
        <v>9.2200000000000006</v>
      </c>
      <c r="O39" s="14">
        <f t="shared" si="10"/>
        <v>9.1600921999999994</v>
      </c>
    </row>
    <row r="40" spans="1:15">
      <c r="A40" s="20">
        <f>IF(O40&gt;99," ",(RANK(O40,$O$27:$O$46,1)))</f>
        <v>9</v>
      </c>
      <c r="B40" s="21">
        <v>7</v>
      </c>
      <c r="C40" s="20">
        <v>28</v>
      </c>
      <c r="D40" s="20">
        <v>1</v>
      </c>
      <c r="E40" s="20" t="str">
        <f>VLOOKUP(B40,'[1]střední dorostenky'!$A$5:$E$42,4,FALSE)</f>
        <v>Klára HUDCOVÁ</v>
      </c>
      <c r="F40" s="22" t="str">
        <f>VLOOKUP(B40,'[1]střední dorostenky'!$A$5:$E$42,5,FALSE)</f>
        <v>Křešice</v>
      </c>
      <c r="G40" s="23">
        <v>9.27</v>
      </c>
      <c r="H40" s="23">
        <v>11.24</v>
      </c>
      <c r="I40" s="24">
        <f>IF(MIN(G40:H40)=0," ",MIN(G40:H40))</f>
        <v>9.27</v>
      </c>
      <c r="J40" s="2"/>
      <c r="K40" s="14">
        <f t="shared" si="7"/>
        <v>9.27</v>
      </c>
      <c r="L40" s="14">
        <f t="shared" si="7"/>
        <v>11.24</v>
      </c>
      <c r="M40" s="14">
        <f t="shared" si="8"/>
        <v>9.27</v>
      </c>
      <c r="N40" s="14">
        <f t="shared" si="9"/>
        <v>11.24</v>
      </c>
      <c r="O40" s="14">
        <f t="shared" si="10"/>
        <v>9.2701124000000004</v>
      </c>
    </row>
    <row r="41" spans="1:15">
      <c r="A41" s="20">
        <f>IF(O41&gt;99," ",(RANK(O41,$O$27:$O$46,1)))</f>
        <v>10</v>
      </c>
      <c r="B41" s="21">
        <v>11</v>
      </c>
      <c r="C41" s="20">
        <v>32</v>
      </c>
      <c r="D41" s="20">
        <v>1</v>
      </c>
      <c r="E41" s="20" t="str">
        <f>VLOOKUP(B41,'[1]střední dorostenky'!$A$5:$E$42,4,FALSE)</f>
        <v>Kateřina ŠUSTALOVÁ</v>
      </c>
      <c r="F41" s="22" t="str">
        <f>VLOOKUP(B41,'[1]střední dorostenky'!$A$5:$E$42,5,FALSE)</f>
        <v>Býškovice</v>
      </c>
      <c r="G41" s="23">
        <v>9.77</v>
      </c>
      <c r="H41" s="23">
        <v>11.19</v>
      </c>
      <c r="I41" s="24">
        <f>IF(MIN(G41:H41)=0," ",MIN(G41:H41))</f>
        <v>9.77</v>
      </c>
      <c r="J41" s="2"/>
      <c r="K41" s="14">
        <f t="shared" si="7"/>
        <v>9.77</v>
      </c>
      <c r="L41" s="14">
        <f t="shared" si="7"/>
        <v>11.19</v>
      </c>
      <c r="M41" s="14">
        <f t="shared" si="8"/>
        <v>9.77</v>
      </c>
      <c r="N41" s="14">
        <f t="shared" si="9"/>
        <v>11.19</v>
      </c>
      <c r="O41" s="14">
        <f t="shared" si="10"/>
        <v>9.7701118999999998</v>
      </c>
    </row>
    <row r="42" spans="1:15">
      <c r="A42" s="20">
        <f>IF(O42&gt;99," ",(RANK(O42,$O$27:$O$46,1)))</f>
        <v>11</v>
      </c>
      <c r="B42" s="21">
        <v>3</v>
      </c>
      <c r="C42" s="20">
        <v>23</v>
      </c>
      <c r="D42" s="20">
        <v>1</v>
      </c>
      <c r="E42" s="20" t="str">
        <f>VLOOKUP(B42,'[1]střední dorostenky'!$A$5:$E$42,4,FALSE)</f>
        <v>Štěpánka HORSKÁ</v>
      </c>
      <c r="F42" s="22" t="str">
        <f>VLOOKUP(B42,'[1]střední dorostenky'!$A$5:$E$42,5,FALSE)</f>
        <v>Žlutice</v>
      </c>
      <c r="G42" s="23">
        <v>11.69</v>
      </c>
      <c r="H42" s="23">
        <v>9.77</v>
      </c>
      <c r="I42" s="24">
        <f>IF(MIN(G42:H42)=0," ",MIN(G42:H42))</f>
        <v>9.77</v>
      </c>
      <c r="J42" s="2"/>
      <c r="K42" s="14">
        <f t="shared" si="7"/>
        <v>11.69</v>
      </c>
      <c r="L42" s="14">
        <f t="shared" si="7"/>
        <v>9.77</v>
      </c>
      <c r="M42" s="14">
        <f t="shared" si="8"/>
        <v>9.77</v>
      </c>
      <c r="N42" s="14">
        <f t="shared" si="9"/>
        <v>11.69</v>
      </c>
      <c r="O42" s="14">
        <f t="shared" si="10"/>
        <v>9.7701168999999997</v>
      </c>
    </row>
    <row r="43" spans="1:15">
      <c r="A43" s="20">
        <f>IF(O43&gt;99," ",(RANK(O43,$O$27:$O$46,1)))</f>
        <v>12</v>
      </c>
      <c r="B43" s="21">
        <v>13</v>
      </c>
      <c r="C43" s="20">
        <v>24</v>
      </c>
      <c r="D43" s="20">
        <v>2</v>
      </c>
      <c r="E43" s="20" t="str">
        <f>VLOOKUP(B43,'[1]střední dorostenky'!$A$5:$E$42,4,FALSE)</f>
        <v>Adéla BOBROVSKÁ</v>
      </c>
      <c r="F43" s="22" t="str">
        <f>VLOOKUP(B43,'[1]střední dorostenky'!$A$5:$E$42,5,FALSE)</f>
        <v>Ostrava - Nová Ves</v>
      </c>
      <c r="G43" s="23">
        <v>10.71</v>
      </c>
      <c r="H43" s="23">
        <v>9.7799999999999994</v>
      </c>
      <c r="I43" s="24">
        <f>IF(MIN(G43:H43)=0," ",MIN(G43:H43))</f>
        <v>9.7799999999999994</v>
      </c>
      <c r="J43" s="2"/>
      <c r="K43" s="14">
        <f t="shared" si="7"/>
        <v>10.71</v>
      </c>
      <c r="L43" s="14">
        <f t="shared" si="7"/>
        <v>9.7799999999999994</v>
      </c>
      <c r="M43" s="14">
        <f t="shared" si="8"/>
        <v>9.7799999999999994</v>
      </c>
      <c r="N43" s="14">
        <f t="shared" si="9"/>
        <v>10.71</v>
      </c>
      <c r="O43" s="14">
        <f t="shared" si="10"/>
        <v>9.7801070999999986</v>
      </c>
    </row>
    <row r="44" spans="1:15">
      <c r="A44" s="20">
        <f>IF(O44&gt;99," ",(RANK(O44,$O$27:$O$46,1)))</f>
        <v>13</v>
      </c>
      <c r="B44" s="21">
        <v>15</v>
      </c>
      <c r="C44" s="20">
        <v>31</v>
      </c>
      <c r="D44" s="20">
        <v>1</v>
      </c>
      <c r="E44" s="20" t="str">
        <f>VLOOKUP(B44,'[1]střední dorostenky'!$A$5:$E$42,4,FALSE)</f>
        <v>Lucie MIKŠÁNKOVÁ</v>
      </c>
      <c r="F44" s="22" t="str">
        <f>VLOOKUP(B44,'[1]střední dorostenky'!$A$5:$E$42,5,FALSE)</f>
        <v>Býškovice</v>
      </c>
      <c r="G44" s="23">
        <v>99.99</v>
      </c>
      <c r="H44" s="23">
        <v>10.9</v>
      </c>
      <c r="I44" s="24">
        <f>IF(MIN(G44:H44)=0," ",MIN(G44:H44))</f>
        <v>10.9</v>
      </c>
      <c r="J44" s="2"/>
      <c r="K44" s="14">
        <f t="shared" si="7"/>
        <v>99.99</v>
      </c>
      <c r="L44" s="14">
        <f t="shared" si="7"/>
        <v>10.9</v>
      </c>
      <c r="M44" s="14">
        <f t="shared" si="8"/>
        <v>10.9</v>
      </c>
      <c r="N44" s="14">
        <f t="shared" si="9"/>
        <v>99.99</v>
      </c>
      <c r="O44" s="14">
        <f t="shared" si="10"/>
        <v>10.9009999</v>
      </c>
    </row>
    <row r="45" spans="1:15">
      <c r="A45" s="20">
        <f>IF(O45&gt;99," ",(RANK(O45,$O$27:$O$46,1)))</f>
        <v>14</v>
      </c>
      <c r="B45" s="21">
        <v>10</v>
      </c>
      <c r="C45" s="20">
        <v>34</v>
      </c>
      <c r="D45" s="20">
        <v>3</v>
      </c>
      <c r="E45" s="20" t="str">
        <f>VLOOKUP(B45,'[1]střední dorostenky'!$A$5:$E$42,4,FALSE)</f>
        <v>Veronika HELLUSOVÁ</v>
      </c>
      <c r="F45" s="22" t="str">
        <f>VLOOKUP(B45,'[1]střední dorostenky'!$A$5:$E$42,5,FALSE)</f>
        <v>Klopotovice</v>
      </c>
      <c r="G45" s="23">
        <v>12.76</v>
      </c>
      <c r="H45" s="23">
        <v>11.05</v>
      </c>
      <c r="I45" s="24">
        <f>IF(MIN(G45:H45)=0," ",MIN(G45:H45))</f>
        <v>11.05</v>
      </c>
      <c r="J45" s="2"/>
      <c r="K45" s="14">
        <f t="shared" si="7"/>
        <v>12.76</v>
      </c>
      <c r="L45" s="14">
        <f t="shared" si="7"/>
        <v>11.05</v>
      </c>
      <c r="M45" s="14">
        <f t="shared" si="8"/>
        <v>11.05</v>
      </c>
      <c r="N45" s="14">
        <f t="shared" si="9"/>
        <v>12.76</v>
      </c>
      <c r="O45" s="14">
        <f t="shared" si="10"/>
        <v>11.050127600000001</v>
      </c>
    </row>
    <row r="46" spans="1:15">
      <c r="A46" s="20">
        <f>IF(O46&gt;99," ",(RANK(O46,$O$27:$O$46,1)))</f>
        <v>15</v>
      </c>
      <c r="B46" s="21">
        <v>14</v>
      </c>
      <c r="C46" s="20">
        <v>33</v>
      </c>
      <c r="D46" s="20">
        <v>3</v>
      </c>
      <c r="E46" s="20" t="str">
        <f>VLOOKUP(B46,'[1]střední dorostenky'!$A$5:$E$42,4,FALSE)</f>
        <v>Clarisse VYSTRČILOVÁ</v>
      </c>
      <c r="F46" s="22" t="str">
        <f>VLOOKUP(B46,'[1]střední dorostenky'!$A$5:$E$42,5,FALSE)</f>
        <v>Klopotovice</v>
      </c>
      <c r="G46" s="23">
        <v>13.66</v>
      </c>
      <c r="H46" s="23">
        <v>12.39</v>
      </c>
      <c r="I46" s="24">
        <f>IF(MIN(G46:H46)=0," ",MIN(G46:H46))</f>
        <v>12.39</v>
      </c>
      <c r="J46" s="2"/>
      <c r="K46" s="14">
        <f t="shared" si="7"/>
        <v>13.66</v>
      </c>
      <c r="L46" s="14">
        <f t="shared" si="7"/>
        <v>12.39</v>
      </c>
      <c r="M46" s="14">
        <f t="shared" si="8"/>
        <v>12.39</v>
      </c>
      <c r="N46" s="14">
        <f t="shared" si="9"/>
        <v>13.66</v>
      </c>
      <c r="O46" s="14">
        <f t="shared" si="10"/>
        <v>12.3901366</v>
      </c>
    </row>
    <row r="49" spans="1:15">
      <c r="A49" s="1" t="s">
        <v>17</v>
      </c>
      <c r="B49" s="2"/>
      <c r="C49" s="1"/>
      <c r="D49" s="1"/>
      <c r="E49" s="2"/>
      <c r="F49" s="2"/>
      <c r="G49" s="4"/>
      <c r="H49" s="4"/>
      <c r="I49" s="1"/>
      <c r="J49" s="2"/>
      <c r="K49" s="2"/>
      <c r="L49" s="2"/>
      <c r="M49" s="2"/>
      <c r="N49" s="2"/>
      <c r="O49" s="2"/>
    </row>
    <row r="50" spans="1:15">
      <c r="A50" s="6" t="s">
        <v>5</v>
      </c>
      <c r="B50" s="7" t="s">
        <v>6</v>
      </c>
      <c r="C50" s="6" t="s">
        <v>7</v>
      </c>
      <c r="D50" s="6" t="s">
        <v>8</v>
      </c>
      <c r="E50" s="6" t="s">
        <v>9</v>
      </c>
      <c r="F50" s="6" t="s">
        <v>10</v>
      </c>
      <c r="G50" s="8" t="s">
        <v>11</v>
      </c>
      <c r="H50" s="8" t="s">
        <v>12</v>
      </c>
      <c r="I50" s="6" t="s">
        <v>13</v>
      </c>
      <c r="J50" s="2"/>
      <c r="K50" s="2">
        <v>1</v>
      </c>
      <c r="L50" s="2">
        <v>2</v>
      </c>
      <c r="M50" s="2" t="s">
        <v>14</v>
      </c>
      <c r="N50" s="2" t="s">
        <v>15</v>
      </c>
      <c r="O50" s="2" t="s">
        <v>13</v>
      </c>
    </row>
    <row r="51" spans="1:15" hidden="1">
      <c r="A51" s="9" t="str">
        <f>IF(O51&gt;99," ",(RANK(O51,$O$51:$O$66,1)))</f>
        <v xml:space="preserve"> </v>
      </c>
      <c r="B51" s="10">
        <v>15</v>
      </c>
      <c r="C51" s="9"/>
      <c r="D51" s="9">
        <v>1</v>
      </c>
      <c r="E51" s="9" t="str">
        <f>VLOOKUP(B51,'[1]starší dorostenky'!$A$5:$E$43,4,FALSE)</f>
        <v>Štěpánka KLEINOVÁ</v>
      </c>
      <c r="F51" s="11" t="str">
        <f>VLOOKUP(B51,'[1]starší dorostenky'!$A$5:$E$43,5,FALSE)</f>
        <v>Obora</v>
      </c>
      <c r="G51" s="12"/>
      <c r="H51" s="12"/>
      <c r="I51" s="13" t="str">
        <f t="shared" ref="I51:I66" si="12">IF(MIN(G51:H51)=0," ",MIN(G51:H51))</f>
        <v xml:space="preserve"> </v>
      </c>
      <c r="J51" s="2"/>
      <c r="K51" s="14">
        <f t="shared" ref="K51:L66" si="13">IF(OR(G51=99.99,G51="dns",G51="dq",G51=0),99.99,G51)</f>
        <v>99.99</v>
      </c>
      <c r="L51" s="14">
        <f t="shared" si="13"/>
        <v>99.99</v>
      </c>
      <c r="M51" s="14">
        <f t="shared" ref="M51:M66" si="14">MIN(K51:L51)</f>
        <v>99.99</v>
      </c>
      <c r="N51" s="14">
        <f t="shared" ref="N51:N66" si="15">MAX(K51:L51)</f>
        <v>99.99</v>
      </c>
      <c r="O51" s="14">
        <f t="shared" ref="O51:O66" si="16">M51+N51*0.00001</f>
        <v>99.990999899999991</v>
      </c>
    </row>
    <row r="52" spans="1:15" hidden="1">
      <c r="A52" s="9" t="str">
        <f>IF(O52&gt;99," ",(RANK(O52,$O$51:$O$66,1)))</f>
        <v xml:space="preserve"> </v>
      </c>
      <c r="B52" s="10">
        <v>13</v>
      </c>
      <c r="C52" s="9"/>
      <c r="D52" s="9">
        <v>2</v>
      </c>
      <c r="E52" s="9" t="str">
        <f>VLOOKUP(B52,'[1]starší dorostenky'!$A$5:$E$43,4,FALSE)</f>
        <v>Klára STARÁ</v>
      </c>
      <c r="F52" s="11" t="str">
        <f>VLOOKUP(B52,'[1]starší dorostenky'!$A$5:$E$43,5,FALSE)</f>
        <v>Starý Lískovec Sport</v>
      </c>
      <c r="G52" s="12"/>
      <c r="H52" s="12"/>
      <c r="I52" s="13" t="str">
        <f t="shared" si="12"/>
        <v xml:space="preserve"> </v>
      </c>
      <c r="J52" s="2"/>
      <c r="K52" s="14">
        <f t="shared" si="13"/>
        <v>99.99</v>
      </c>
      <c r="L52" s="14">
        <f t="shared" si="13"/>
        <v>99.99</v>
      </c>
      <c r="M52" s="14">
        <f t="shared" si="14"/>
        <v>99.99</v>
      </c>
      <c r="N52" s="14">
        <f t="shared" si="15"/>
        <v>99.99</v>
      </c>
      <c r="O52" s="14">
        <f t="shared" si="16"/>
        <v>99.990999899999991</v>
      </c>
    </row>
    <row r="53" spans="1:15" hidden="1">
      <c r="A53" s="9"/>
      <c r="B53" s="10">
        <v>14</v>
      </c>
      <c r="C53" s="9"/>
      <c r="D53" s="9">
        <v>3</v>
      </c>
      <c r="E53" s="9" t="str">
        <f>VLOOKUP(B53,'[1]starší dorostenky'!$A$5:$E$43,4,FALSE)</f>
        <v>Lucie MACHOVÁ</v>
      </c>
      <c r="F53" s="11" t="str">
        <f>VLOOKUP(B53,'[1]starší dorostenky'!$A$5:$E$43,5,FALSE)</f>
        <v>Jámy</v>
      </c>
      <c r="G53" s="12"/>
      <c r="H53" s="12"/>
      <c r="I53" s="13"/>
      <c r="J53" s="2"/>
      <c r="K53" s="14">
        <f t="shared" si="13"/>
        <v>99.99</v>
      </c>
      <c r="L53" s="14">
        <f t="shared" si="13"/>
        <v>99.99</v>
      </c>
      <c r="M53" s="14">
        <f t="shared" si="14"/>
        <v>99.99</v>
      </c>
      <c r="N53" s="14">
        <f t="shared" si="15"/>
        <v>99.99</v>
      </c>
      <c r="O53" s="14">
        <f t="shared" si="16"/>
        <v>99.990999899999991</v>
      </c>
    </row>
    <row r="54" spans="1:15" hidden="1">
      <c r="A54" s="9" t="str">
        <f t="shared" ref="A54:A66" si="17">IF(O54&gt;99," ",(RANK(O54,$O$51:$O$66,1)))</f>
        <v xml:space="preserve"> </v>
      </c>
      <c r="B54" s="10">
        <v>16</v>
      </c>
      <c r="C54" s="9"/>
      <c r="D54" s="9">
        <v>4</v>
      </c>
      <c r="E54" s="9" t="str">
        <f>VLOOKUP(B54,'[1]starší dorostenky'!$A$5:$E$43,4,FALSE)</f>
        <v>Petra DUŠÁNKOVÁ</v>
      </c>
      <c r="F54" s="11" t="str">
        <f>VLOOKUP(B54,'[1]starší dorostenky'!$A$5:$E$43,5,FALSE)</f>
        <v>Kvasiny B</v>
      </c>
      <c r="G54" s="12"/>
      <c r="H54" s="12"/>
      <c r="I54" s="13" t="str">
        <f t="shared" si="12"/>
        <v xml:space="preserve"> </v>
      </c>
      <c r="J54" s="2"/>
      <c r="K54" s="14">
        <f t="shared" si="13"/>
        <v>99.99</v>
      </c>
      <c r="L54" s="14">
        <f t="shared" si="13"/>
        <v>99.99</v>
      </c>
      <c r="M54" s="14">
        <f t="shared" si="14"/>
        <v>99.99</v>
      </c>
      <c r="N54" s="14">
        <f t="shared" si="15"/>
        <v>99.99</v>
      </c>
      <c r="O54" s="14">
        <f t="shared" si="16"/>
        <v>99.990999899999991</v>
      </c>
    </row>
    <row r="55" spans="1:15">
      <c r="A55" s="20">
        <f>IF(O55&gt;99," ",(RANK(O55,$O$51:$O$66,1)))</f>
        <v>1</v>
      </c>
      <c r="B55" s="21">
        <v>7</v>
      </c>
      <c r="C55" s="20">
        <v>47</v>
      </c>
      <c r="D55" s="20">
        <v>1</v>
      </c>
      <c r="E55" s="20" t="str">
        <f>VLOOKUP(B55,'[1]starší dorostenky'!$A$5:$E$43,4,FALSE)</f>
        <v>Klára HULÍNSKÁ</v>
      </c>
      <c r="F55" s="22" t="str">
        <f>VLOOKUP(B55,'[1]starší dorostenky'!$A$5:$E$43,5,FALSE)</f>
        <v>Kvasejovice</v>
      </c>
      <c r="G55" s="23">
        <v>7.93</v>
      </c>
      <c r="H55" s="23">
        <v>8.06</v>
      </c>
      <c r="I55" s="24">
        <f>IF(MIN(G55:H55)=0," ",MIN(G55:H55))</f>
        <v>7.93</v>
      </c>
      <c r="J55" s="2"/>
      <c r="K55" s="14">
        <f t="shared" si="13"/>
        <v>7.93</v>
      </c>
      <c r="L55" s="14">
        <f t="shared" si="13"/>
        <v>8.06</v>
      </c>
      <c r="M55" s="14">
        <f t="shared" si="14"/>
        <v>7.93</v>
      </c>
      <c r="N55" s="14">
        <f t="shared" si="15"/>
        <v>8.06</v>
      </c>
      <c r="O55" s="14">
        <f t="shared" si="16"/>
        <v>7.9300806000000001</v>
      </c>
    </row>
    <row r="56" spans="1:15">
      <c r="A56" s="20">
        <f>IF(O56&gt;99," ",(RANK(O56,$O$51:$O$66,1)))</f>
        <v>2</v>
      </c>
      <c r="B56" s="21">
        <v>6</v>
      </c>
      <c r="C56" s="20">
        <v>49</v>
      </c>
      <c r="D56" s="20">
        <v>3</v>
      </c>
      <c r="E56" s="20" t="str">
        <f>VLOOKUP(B56,'[1]starší dorostenky'!$A$5:$E$43,4,FALSE)</f>
        <v>Lucie MACHÁŇOVÁ</v>
      </c>
      <c r="F56" s="22" t="str">
        <f>VLOOKUP(B56,'[1]starší dorostenky'!$A$5:$E$43,5,FALSE)</f>
        <v>Topolany</v>
      </c>
      <c r="G56" s="23">
        <v>8.1</v>
      </c>
      <c r="H56" s="23">
        <v>8.41</v>
      </c>
      <c r="I56" s="24">
        <f>IF(MIN(G56:H56)=0," ",MIN(G56:H56))</f>
        <v>8.1</v>
      </c>
      <c r="J56" s="2"/>
      <c r="K56" s="14">
        <f t="shared" si="13"/>
        <v>8.1</v>
      </c>
      <c r="L56" s="14">
        <f t="shared" si="13"/>
        <v>8.41</v>
      </c>
      <c r="M56" s="14">
        <f t="shared" si="14"/>
        <v>8.1</v>
      </c>
      <c r="N56" s="14">
        <f t="shared" si="15"/>
        <v>8.41</v>
      </c>
      <c r="O56" s="14">
        <f t="shared" si="16"/>
        <v>8.1000841000000001</v>
      </c>
    </row>
    <row r="57" spans="1:15">
      <c r="A57" s="20">
        <f>IF(O57&gt;99," ",(RANK(O57,$O$51:$O$66,1)))</f>
        <v>3</v>
      </c>
      <c r="B57" s="21">
        <v>4</v>
      </c>
      <c r="C57" s="20">
        <v>45</v>
      </c>
      <c r="D57" s="20">
        <v>4</v>
      </c>
      <c r="E57" s="20" t="str">
        <f>VLOOKUP(B57,'[1]starší dorostenky'!$A$5:$E$43,4,FALSE)</f>
        <v>Kateřina VÉBROVÁ</v>
      </c>
      <c r="F57" s="22" t="str">
        <f>VLOOKUP(B57,'[1]starší dorostenky'!$A$5:$E$43,5,FALSE)</f>
        <v>Úněšov</v>
      </c>
      <c r="G57" s="23">
        <v>8.2100000000000009</v>
      </c>
      <c r="H57" s="23">
        <v>10.39</v>
      </c>
      <c r="I57" s="24">
        <f>IF(MIN(G57:H57)=0," ",MIN(G57:H57))</f>
        <v>8.2100000000000009</v>
      </c>
      <c r="J57" s="2"/>
      <c r="K57" s="14">
        <f t="shared" si="13"/>
        <v>8.2100000000000009</v>
      </c>
      <c r="L57" s="14">
        <f t="shared" si="13"/>
        <v>10.39</v>
      </c>
      <c r="M57" s="14">
        <f t="shared" si="14"/>
        <v>8.2100000000000009</v>
      </c>
      <c r="N57" s="14">
        <f t="shared" si="15"/>
        <v>10.39</v>
      </c>
      <c r="O57" s="14">
        <f t="shared" si="16"/>
        <v>8.2101039</v>
      </c>
    </row>
    <row r="58" spans="1:15" hidden="1">
      <c r="A58" s="20" t="str">
        <f>IF(O58&gt;99," ",(RANK(O58,$O$51:$O$66,1)))</f>
        <v xml:space="preserve"> </v>
      </c>
      <c r="B58" s="21">
        <v>12</v>
      </c>
      <c r="C58" s="20"/>
      <c r="D58" s="20">
        <v>4</v>
      </c>
      <c r="E58" s="20" t="str">
        <f>VLOOKUP(B58,'[1]starší dorostenky'!$A$5:$E$43,4,FALSE)</f>
        <v>Michaela CHARVÁTOVÁ</v>
      </c>
      <c r="F58" s="22" t="str">
        <f>VLOOKUP(B58,'[1]starší dorostenky'!$A$5:$E$43,5,FALSE)</f>
        <v>Starý Lískovec Sport</v>
      </c>
      <c r="G58" s="23"/>
      <c r="H58" s="23"/>
      <c r="I58" s="24" t="str">
        <f>IF(MIN(G58:H58)=0," ",MIN(G58:H58))</f>
        <v xml:space="preserve"> </v>
      </c>
      <c r="J58" s="2"/>
      <c r="K58" s="14">
        <f t="shared" si="13"/>
        <v>99.99</v>
      </c>
      <c r="L58" s="14">
        <f t="shared" si="13"/>
        <v>99.99</v>
      </c>
      <c r="M58" s="14">
        <f t="shared" si="14"/>
        <v>99.99</v>
      </c>
      <c r="N58" s="14">
        <f t="shared" si="15"/>
        <v>99.99</v>
      </c>
      <c r="O58" s="14">
        <f t="shared" si="16"/>
        <v>99.990999899999991</v>
      </c>
    </row>
    <row r="59" spans="1:15">
      <c r="A59" s="20">
        <f>IF(O59&gt;99," ",(RANK(O59,$O$51:$O$66,1)))</f>
        <v>4</v>
      </c>
      <c r="B59" s="21">
        <v>9</v>
      </c>
      <c r="C59" s="20">
        <v>48</v>
      </c>
      <c r="D59" s="20">
        <v>2</v>
      </c>
      <c r="E59" s="20" t="str">
        <f>VLOOKUP(B59,'[1]starší dorostenky'!$A$5:$E$43,4,FALSE)</f>
        <v>Anežka ŠVRČKOVÁ</v>
      </c>
      <c r="F59" s="22" t="str">
        <f>VLOOKUP(B59,'[1]starší dorostenky'!$A$5:$E$43,5,FALSE)</f>
        <v>Raškovice</v>
      </c>
      <c r="G59" s="23">
        <v>8.26</v>
      </c>
      <c r="H59" s="23">
        <v>8.35</v>
      </c>
      <c r="I59" s="24">
        <f>IF(MIN(G59:H59)=0," ",MIN(G59:H59))</f>
        <v>8.26</v>
      </c>
      <c r="J59" s="2"/>
      <c r="K59" s="14">
        <f t="shared" si="13"/>
        <v>8.26</v>
      </c>
      <c r="L59" s="14">
        <f t="shared" si="13"/>
        <v>8.35</v>
      </c>
      <c r="M59" s="14">
        <f t="shared" si="14"/>
        <v>8.26</v>
      </c>
      <c r="N59" s="14">
        <f t="shared" si="15"/>
        <v>8.35</v>
      </c>
      <c r="O59" s="14">
        <f t="shared" si="16"/>
        <v>8.2600835000000004</v>
      </c>
    </row>
    <row r="60" spans="1:15">
      <c r="A60" s="20">
        <f>IF(O60&gt;99," ",(RANK(O60,$O$51:$O$66,1)))</f>
        <v>5</v>
      </c>
      <c r="B60" s="21">
        <v>11</v>
      </c>
      <c r="C60" s="20">
        <v>42</v>
      </c>
      <c r="D60" s="20">
        <v>1</v>
      </c>
      <c r="E60" s="20" t="str">
        <f>VLOOKUP(B60,'[1]starší dorostenky'!$A$5:$E$43,4,FALSE)</f>
        <v>Nikola POLOVÁ</v>
      </c>
      <c r="F60" s="22" t="str">
        <f>VLOOKUP(B60,'[1]starší dorostenky'!$A$5:$E$43,5,FALSE)</f>
        <v>Litovany</v>
      </c>
      <c r="G60" s="23">
        <v>8.36</v>
      </c>
      <c r="H60" s="23">
        <v>8.31</v>
      </c>
      <c r="I60" s="24">
        <f>IF(MIN(G60:H60)=0," ",MIN(G60:H60))</f>
        <v>8.31</v>
      </c>
      <c r="J60" s="2"/>
      <c r="K60" s="14">
        <f t="shared" si="13"/>
        <v>8.36</v>
      </c>
      <c r="L60" s="14">
        <f t="shared" si="13"/>
        <v>8.31</v>
      </c>
      <c r="M60" s="14">
        <f t="shared" si="14"/>
        <v>8.31</v>
      </c>
      <c r="N60" s="14">
        <f t="shared" si="15"/>
        <v>8.36</v>
      </c>
      <c r="O60" s="14">
        <f t="shared" si="16"/>
        <v>8.3100836000000005</v>
      </c>
    </row>
    <row r="61" spans="1:15">
      <c r="A61" s="20">
        <f>IF(O61&gt;99," ",(RANK(O61,$O$51:$O$66,1)))</f>
        <v>6</v>
      </c>
      <c r="B61" s="21">
        <v>2</v>
      </c>
      <c r="C61" s="20">
        <v>43</v>
      </c>
      <c r="D61" s="20">
        <v>3</v>
      </c>
      <c r="E61" s="20" t="str">
        <f>VLOOKUP(B61,'[1]starší dorostenky'!$A$5:$E$43,4,FALSE)</f>
        <v>Kamila KREJČÍ</v>
      </c>
      <c r="F61" s="22" t="str">
        <f>VLOOKUP(B61,'[1]starší dorostenky'!$A$5:$E$43,5,FALSE)</f>
        <v>Morkovice</v>
      </c>
      <c r="G61" s="23">
        <v>8.48</v>
      </c>
      <c r="H61" s="23">
        <v>8.41</v>
      </c>
      <c r="I61" s="24">
        <f>IF(MIN(G61:H61)=0," ",MIN(G61:H61))</f>
        <v>8.41</v>
      </c>
      <c r="J61" s="2"/>
      <c r="K61" s="14">
        <f t="shared" si="13"/>
        <v>8.48</v>
      </c>
      <c r="L61" s="14">
        <f t="shared" si="13"/>
        <v>8.41</v>
      </c>
      <c r="M61" s="14">
        <f t="shared" si="14"/>
        <v>8.41</v>
      </c>
      <c r="N61" s="14">
        <f t="shared" si="15"/>
        <v>8.48</v>
      </c>
      <c r="O61" s="14">
        <f t="shared" si="16"/>
        <v>8.4100847999999999</v>
      </c>
    </row>
    <row r="62" spans="1:15">
      <c r="A62" s="20">
        <f>IF(O62&gt;99," ",(RANK(O62,$O$51:$O$66,1)))</f>
        <v>7</v>
      </c>
      <c r="B62" s="21">
        <v>10</v>
      </c>
      <c r="C62" s="20">
        <v>41</v>
      </c>
      <c r="D62" s="20">
        <v>3</v>
      </c>
      <c r="E62" s="20" t="str">
        <f>VLOOKUP(B62,'[1]starší dorostenky'!$A$5:$E$43,4,FALSE)</f>
        <v>Michaela JANDOVÁ</v>
      </c>
      <c r="F62" s="22" t="str">
        <f>VLOOKUP(B62,'[1]starší dorostenky'!$A$5:$E$43,5,FALSE)</f>
        <v>Úněšov</v>
      </c>
      <c r="G62" s="23">
        <v>10.54</v>
      </c>
      <c r="H62" s="23">
        <v>8.6300000000000008</v>
      </c>
      <c r="I62" s="24">
        <f>IF(MIN(G62:H62)=0," ",MIN(G62:H62))</f>
        <v>8.6300000000000008</v>
      </c>
      <c r="J62" s="2"/>
      <c r="K62" s="14">
        <f t="shared" si="13"/>
        <v>10.54</v>
      </c>
      <c r="L62" s="14">
        <f t="shared" si="13"/>
        <v>8.6300000000000008</v>
      </c>
      <c r="M62" s="14">
        <f t="shared" si="14"/>
        <v>8.6300000000000008</v>
      </c>
      <c r="N62" s="14">
        <f t="shared" si="15"/>
        <v>10.54</v>
      </c>
      <c r="O62" s="14">
        <f t="shared" si="16"/>
        <v>8.6301054000000015</v>
      </c>
    </row>
    <row r="63" spans="1:15">
      <c r="A63" s="20">
        <f>IF(O63&gt;99," ",(RANK(O63,$O$51:$O$66,1)))</f>
        <v>8</v>
      </c>
      <c r="B63" s="21">
        <v>1</v>
      </c>
      <c r="C63" s="20">
        <v>46</v>
      </c>
      <c r="D63" s="20">
        <v>2</v>
      </c>
      <c r="E63" s="20" t="str">
        <f>VLOOKUP(B63,'[1]starší dorostenky'!$A$5:$E$43,4,FALSE)</f>
        <v>Tereza OPAVOVÁ</v>
      </c>
      <c r="F63" s="22" t="str">
        <f>VLOOKUP(B63,'[1]starší dorostenky'!$A$5:$E$43,5,FALSE)</f>
        <v>Křešice</v>
      </c>
      <c r="G63" s="23">
        <v>8.8699999999999992</v>
      </c>
      <c r="H63" s="23">
        <v>8.6999999999999993</v>
      </c>
      <c r="I63" s="24">
        <f>IF(MIN(G63:H63)=0," ",MIN(G63:H63))</f>
        <v>8.6999999999999993</v>
      </c>
      <c r="J63" s="2"/>
      <c r="K63" s="14">
        <f t="shared" si="13"/>
        <v>8.8699999999999992</v>
      </c>
      <c r="L63" s="14">
        <f t="shared" si="13"/>
        <v>8.6999999999999993</v>
      </c>
      <c r="M63" s="14">
        <f t="shared" si="14"/>
        <v>8.6999999999999993</v>
      </c>
      <c r="N63" s="14">
        <f t="shared" si="15"/>
        <v>8.8699999999999992</v>
      </c>
      <c r="O63" s="14">
        <f t="shared" si="16"/>
        <v>8.7000886999999985</v>
      </c>
    </row>
    <row r="64" spans="1:15">
      <c r="A64" s="20">
        <f>IF(O64&gt;99," ",(RANK(O64,$O$51:$O$66,1)))</f>
        <v>9</v>
      </c>
      <c r="B64" s="21">
        <v>8</v>
      </c>
      <c r="C64" s="20">
        <v>44</v>
      </c>
      <c r="D64" s="20">
        <v>4</v>
      </c>
      <c r="E64" s="20" t="str">
        <f>VLOOKUP(B64,'[1]starší dorostenky'!$A$5:$E$43,4,FALSE)</f>
        <v>Karolína ROZSYPALOVÁ</v>
      </c>
      <c r="F64" s="22" t="str">
        <f>VLOOKUP(B64,'[1]starší dorostenky'!$A$5:$E$43,5,FALSE)</f>
        <v>Pravčice</v>
      </c>
      <c r="G64" s="23">
        <v>9.2200000000000006</v>
      </c>
      <c r="H64" s="23">
        <v>9.6300000000000008</v>
      </c>
      <c r="I64" s="24">
        <f>IF(MIN(G64:H64)=0," ",MIN(G64:H64))</f>
        <v>9.2200000000000006</v>
      </c>
      <c r="J64" s="2"/>
      <c r="K64" s="14">
        <f t="shared" si="13"/>
        <v>9.2200000000000006</v>
      </c>
      <c r="L64" s="14">
        <f t="shared" si="13"/>
        <v>9.6300000000000008</v>
      </c>
      <c r="M64" s="14">
        <f t="shared" si="14"/>
        <v>9.2200000000000006</v>
      </c>
      <c r="N64" s="14">
        <f t="shared" si="15"/>
        <v>9.6300000000000008</v>
      </c>
      <c r="O64" s="14">
        <f t="shared" si="16"/>
        <v>9.2200962999999998</v>
      </c>
    </row>
    <row r="65" spans="1:15">
      <c r="A65" s="20">
        <f>IF(O65&gt;99," ",(RANK(O65,$O$51:$O$66,1)))</f>
        <v>10</v>
      </c>
      <c r="B65" s="21">
        <v>5</v>
      </c>
      <c r="C65" s="20">
        <v>50</v>
      </c>
      <c r="D65" s="20">
        <v>2</v>
      </c>
      <c r="E65" s="20" t="str">
        <f>VLOOKUP(B65,'[1]starší dorostenky'!$A$5:$E$43,4,FALSE)</f>
        <v>Martina KREJČOVÁ</v>
      </c>
      <c r="F65" s="22" t="str">
        <f>VLOOKUP(B65,'[1]starší dorostenky'!$A$5:$E$43,5,FALSE)</f>
        <v>Úněšov</v>
      </c>
      <c r="G65" s="23">
        <v>10.039999999999999</v>
      </c>
      <c r="H65" s="23">
        <v>10.01</v>
      </c>
      <c r="I65" s="24">
        <f>IF(MIN(G65:H65)=0," ",MIN(G65:H65))</f>
        <v>10.01</v>
      </c>
      <c r="J65" s="2"/>
      <c r="K65" s="14">
        <f t="shared" si="13"/>
        <v>10.039999999999999</v>
      </c>
      <c r="L65" s="14">
        <f t="shared" si="13"/>
        <v>10.01</v>
      </c>
      <c r="M65" s="14">
        <f t="shared" si="14"/>
        <v>10.01</v>
      </c>
      <c r="N65" s="14">
        <f t="shared" si="15"/>
        <v>10.039999999999999</v>
      </c>
      <c r="O65" s="14">
        <f t="shared" si="16"/>
        <v>10.010100399999999</v>
      </c>
    </row>
    <row r="66" spans="1:15">
      <c r="A66" s="20">
        <f>IF(O66&gt;99," ",(RANK(O66,$O$51:$O$66,1)))</f>
        <v>11</v>
      </c>
      <c r="B66" s="21">
        <v>3</v>
      </c>
      <c r="C66" s="20">
        <v>51</v>
      </c>
      <c r="D66" s="20">
        <v>1</v>
      </c>
      <c r="E66" s="20" t="str">
        <f>VLOOKUP(B66,'[1]starší dorostenky'!$A$5:$E$43,4,FALSE)</f>
        <v>Valerie MEDKOVÁ</v>
      </c>
      <c r="F66" s="22" t="str">
        <f>VLOOKUP(B66,'[1]starší dorostenky'!$A$5:$E$43,5,FALSE)</f>
        <v>Klopotovice</v>
      </c>
      <c r="G66" s="23">
        <v>11.85</v>
      </c>
      <c r="H66" s="23">
        <v>13.75</v>
      </c>
      <c r="I66" s="24">
        <f>IF(MIN(G66:H66)=0," ",MIN(G66:H66))</f>
        <v>11.85</v>
      </c>
      <c r="J66" s="2"/>
      <c r="K66" s="14">
        <f t="shared" si="13"/>
        <v>11.85</v>
      </c>
      <c r="L66" s="14">
        <f t="shared" si="13"/>
        <v>13.75</v>
      </c>
      <c r="M66" s="14">
        <f t="shared" si="14"/>
        <v>11.85</v>
      </c>
      <c r="N66" s="14">
        <f t="shared" si="15"/>
        <v>13.75</v>
      </c>
      <c r="O66" s="14">
        <f t="shared" si="16"/>
        <v>11.850137499999999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topLeftCell="A14" zoomScale="130" zoomScaleNormal="130" workbookViewId="0">
      <selection activeCell="I25" sqref="I25"/>
    </sheetView>
  </sheetViews>
  <sheetFormatPr defaultRowHeight="14.4"/>
  <cols>
    <col min="1" max="1" width="6.5546875" bestFit="1" customWidth="1"/>
    <col min="2" max="2" width="3.88671875" hidden="1" customWidth="1"/>
    <col min="3" max="3" width="4" bestFit="1" customWidth="1"/>
    <col min="4" max="4" width="6" bestFit="1" customWidth="1"/>
    <col min="5" max="5" width="17.5546875" bestFit="1" customWidth="1"/>
    <col min="6" max="6" width="22.44140625" customWidth="1"/>
    <col min="7" max="8" width="6.77734375" bestFit="1" customWidth="1"/>
    <col min="9" max="10" width="7" bestFit="1" customWidth="1"/>
    <col min="11" max="14" width="5.5546875" hidden="1" customWidth="1"/>
    <col min="15" max="15" width="6.6640625" hidden="1" customWidth="1"/>
  </cols>
  <sheetData>
    <row r="1" spans="1:15" ht="15.6">
      <c r="A1" s="1"/>
      <c r="B1" s="2"/>
      <c r="C1" s="1"/>
      <c r="D1" s="1"/>
      <c r="E1" s="2"/>
      <c r="F1" s="3" t="s">
        <v>0</v>
      </c>
      <c r="G1" s="4"/>
      <c r="H1" s="4"/>
      <c r="I1" s="1"/>
      <c r="J1" s="2"/>
      <c r="K1" s="2"/>
      <c r="L1" s="2"/>
      <c r="M1" s="2"/>
      <c r="N1" s="2"/>
      <c r="O1" s="2"/>
    </row>
    <row r="2" spans="1:15" ht="15.6">
      <c r="A2" s="1"/>
      <c r="B2" s="2"/>
      <c r="C2" s="1"/>
      <c r="D2" s="1"/>
      <c r="E2" s="2"/>
      <c r="F2" s="3"/>
      <c r="G2" s="4"/>
      <c r="H2" s="4"/>
      <c r="I2" s="1"/>
      <c r="J2" s="2"/>
      <c r="K2" s="2"/>
      <c r="L2" s="2"/>
      <c r="M2" s="2"/>
      <c r="N2" s="2"/>
      <c r="O2" s="2"/>
    </row>
    <row r="3" spans="1:15">
      <c r="A3" s="1"/>
      <c r="B3" s="2"/>
      <c r="C3" s="1"/>
      <c r="D3" s="1"/>
      <c r="E3" s="2"/>
      <c r="F3" s="5" t="s">
        <v>1</v>
      </c>
      <c r="G3" s="4"/>
      <c r="H3" s="4"/>
      <c r="I3" s="1"/>
      <c r="J3" s="2"/>
      <c r="K3" s="2"/>
      <c r="L3" s="2"/>
      <c r="M3" s="2"/>
      <c r="N3" s="2"/>
      <c r="O3" s="2"/>
    </row>
    <row r="4" spans="1:15">
      <c r="A4" s="1"/>
      <c r="B4" s="2"/>
      <c r="C4" s="1"/>
      <c r="D4" s="1"/>
      <c r="E4" s="2"/>
      <c r="F4" s="5" t="s">
        <v>18</v>
      </c>
      <c r="G4" s="4"/>
      <c r="H4" s="4"/>
      <c r="I4" s="1"/>
      <c r="J4" s="2"/>
      <c r="K4" s="2"/>
      <c r="L4" s="2"/>
      <c r="M4" s="2"/>
      <c r="N4" s="2"/>
      <c r="O4" s="2"/>
    </row>
    <row r="5" spans="1:15">
      <c r="A5" s="1" t="s">
        <v>3</v>
      </c>
      <c r="B5" s="2"/>
      <c r="C5" s="1"/>
      <c r="D5" s="1"/>
      <c r="E5" s="2"/>
      <c r="F5" s="2"/>
      <c r="G5" s="4"/>
      <c r="H5" s="4"/>
      <c r="I5" s="1"/>
      <c r="J5" s="2"/>
      <c r="K5" s="2"/>
      <c r="L5" s="2"/>
      <c r="M5" s="2"/>
      <c r="N5" s="2"/>
      <c r="O5" s="2"/>
    </row>
    <row r="6" spans="1:15">
      <c r="A6" s="6" t="s">
        <v>5</v>
      </c>
      <c r="B6" s="7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8" t="s">
        <v>11</v>
      </c>
      <c r="H6" s="8" t="s">
        <v>12</v>
      </c>
      <c r="I6" s="6" t="s">
        <v>13</v>
      </c>
      <c r="J6" s="2"/>
      <c r="K6" s="2">
        <v>1</v>
      </c>
      <c r="L6" s="2">
        <v>2</v>
      </c>
      <c r="M6" s="2" t="s">
        <v>14</v>
      </c>
      <c r="N6" s="2" t="s">
        <v>15</v>
      </c>
      <c r="O6" s="2" t="s">
        <v>13</v>
      </c>
    </row>
    <row r="7" spans="1:15" hidden="1">
      <c r="A7" s="9" t="str">
        <f>IF(O7&gt;99," ",(RANK(O7,$O$7:$O$22,1)))</f>
        <v xml:space="preserve"> </v>
      </c>
      <c r="B7" s="10">
        <v>15</v>
      </c>
      <c r="C7" s="9"/>
      <c r="D7" s="9">
        <v>1</v>
      </c>
      <c r="E7" s="9" t="str">
        <f>VLOOKUP(B7,'[1]mladší dorostenci'!$A$5:$E$43,4,FALSE)</f>
        <v>Ondřej SVAČINA</v>
      </c>
      <c r="F7" s="11">
        <f>VLOOKUP(B7,'[1]mladší dorostenci'!$A$5:$E$43,5,FALSE)</f>
        <v>0</v>
      </c>
      <c r="G7" s="12"/>
      <c r="H7" s="12"/>
      <c r="I7" s="13" t="str">
        <f t="shared" ref="I7:I22" si="0">IF(MIN(G7:H7)=0," ",MIN(G7:H7))</f>
        <v xml:space="preserve"> </v>
      </c>
      <c r="J7" s="2"/>
      <c r="K7" s="14">
        <f t="shared" ref="K7:L22" si="1">IF(OR(G7=99.99,G7="dns",G7="dq",G7=0),99.99,G7)</f>
        <v>99.99</v>
      </c>
      <c r="L7" s="14">
        <f t="shared" si="1"/>
        <v>99.99</v>
      </c>
      <c r="M7" s="14">
        <f t="shared" ref="M7:M22" si="2">MIN(K7:L7)</f>
        <v>99.99</v>
      </c>
      <c r="N7" s="14">
        <f t="shared" ref="N7:N22" si="3">MAX(K7:L7)</f>
        <v>99.99</v>
      </c>
      <c r="O7" s="14">
        <f t="shared" ref="O7:O22" si="4">M7+N7*0.00001</f>
        <v>99.990999899999991</v>
      </c>
    </row>
    <row r="8" spans="1:15" hidden="1">
      <c r="A8" s="9" t="str">
        <f t="shared" ref="A8:A22" si="5">IF(O8&gt;99," ",(RANK(O8,$O$7:$O$22,1)))</f>
        <v xml:space="preserve"> </v>
      </c>
      <c r="B8" s="10">
        <v>13</v>
      </c>
      <c r="C8" s="9"/>
      <c r="D8" s="9">
        <v>2</v>
      </c>
      <c r="E8" s="9" t="str">
        <f>VLOOKUP(B8,'[1]mladší dorostenci'!$A$5:$E$43,4,FALSE)</f>
        <v>Adam ŠÍP</v>
      </c>
      <c r="F8" s="11" t="str">
        <f>VLOOKUP(B8,'[1]mladší dorostenci'!$A$5:$E$43,5,FALSE)</f>
        <v>Duchcov</v>
      </c>
      <c r="G8" s="12"/>
      <c r="H8" s="12"/>
      <c r="I8" s="13" t="str">
        <f t="shared" si="0"/>
        <v xml:space="preserve"> </v>
      </c>
      <c r="J8" s="2"/>
      <c r="K8" s="14">
        <f t="shared" si="1"/>
        <v>99.99</v>
      </c>
      <c r="L8" s="14">
        <f t="shared" si="1"/>
        <v>99.99</v>
      </c>
      <c r="M8" s="14">
        <f t="shared" si="2"/>
        <v>99.99</v>
      </c>
      <c r="N8" s="14">
        <f t="shared" si="3"/>
        <v>99.99</v>
      </c>
      <c r="O8" s="14">
        <f t="shared" si="4"/>
        <v>99.990999899999991</v>
      </c>
    </row>
    <row r="9" spans="1:15" hidden="1">
      <c r="A9" s="9" t="str">
        <f t="shared" si="5"/>
        <v xml:space="preserve"> </v>
      </c>
      <c r="B9" s="10">
        <v>14</v>
      </c>
      <c r="C9" s="9"/>
      <c r="D9" s="9">
        <v>3</v>
      </c>
      <c r="E9" s="9" t="str">
        <f>VLOOKUP(B9,'[1]mladší dorostenci'!$A$5:$E$43,4,FALSE)</f>
        <v>Zdeněk KALOUS</v>
      </c>
      <c r="F9" s="11">
        <f>VLOOKUP(B9,'[1]mladší dorostenci'!$A$5:$E$43,5,FALSE)</f>
        <v>0</v>
      </c>
      <c r="G9" s="12"/>
      <c r="H9" s="12"/>
      <c r="I9" s="13" t="str">
        <f t="shared" si="0"/>
        <v xml:space="preserve"> </v>
      </c>
      <c r="J9" s="2"/>
      <c r="K9" s="14">
        <f t="shared" si="1"/>
        <v>99.99</v>
      </c>
      <c r="L9" s="14">
        <f t="shared" si="1"/>
        <v>99.99</v>
      </c>
      <c r="M9" s="14">
        <f t="shared" si="2"/>
        <v>99.99</v>
      </c>
      <c r="N9" s="14">
        <f t="shared" si="3"/>
        <v>99.99</v>
      </c>
      <c r="O9" s="14">
        <f t="shared" si="4"/>
        <v>99.990999899999991</v>
      </c>
    </row>
    <row r="10" spans="1:15" hidden="1">
      <c r="A10" s="9" t="str">
        <f t="shared" si="5"/>
        <v xml:space="preserve"> </v>
      </c>
      <c r="B10" s="10">
        <v>16</v>
      </c>
      <c r="C10" s="9"/>
      <c r="D10" s="9">
        <v>4</v>
      </c>
      <c r="E10" s="9" t="str">
        <f>VLOOKUP(B10,'[1]mladší dorostenci'!$A$5:$E$43,4,FALSE)</f>
        <v>Vít VYMAZAL</v>
      </c>
      <c r="F10" s="11" t="str">
        <f>VLOOKUP(B10,'[1]mladší dorostenci'!$A$5:$E$43,5,FALSE)</f>
        <v>Morkovice</v>
      </c>
      <c r="G10" s="12"/>
      <c r="H10" s="12"/>
      <c r="I10" s="13"/>
      <c r="J10" s="2"/>
      <c r="K10" s="14">
        <f t="shared" si="1"/>
        <v>99.99</v>
      </c>
      <c r="L10" s="14">
        <f t="shared" si="1"/>
        <v>99.99</v>
      </c>
      <c r="M10" s="14">
        <f t="shared" si="2"/>
        <v>99.99</v>
      </c>
      <c r="N10" s="14">
        <f t="shared" si="3"/>
        <v>99.99</v>
      </c>
      <c r="O10" s="14">
        <f t="shared" si="4"/>
        <v>99.990999899999991</v>
      </c>
    </row>
    <row r="11" spans="1:15">
      <c r="A11" s="20">
        <f>IF(O11&gt;99," ",(RANK(O11,$O$7:$O$22,1)))</f>
        <v>1</v>
      </c>
      <c r="B11" s="21">
        <v>1</v>
      </c>
      <c r="C11" s="20">
        <v>8</v>
      </c>
      <c r="D11" s="20">
        <v>2</v>
      </c>
      <c r="E11" s="20" t="str">
        <f>VLOOKUP(B11,'[1]mladší dorostenci'!$A$5:$E$43,4,FALSE)</f>
        <v>Ondřej ADÁMEK</v>
      </c>
      <c r="F11" s="22" t="str">
        <f>VLOOKUP(B11,'[1]mladší dorostenci'!$A$5:$E$43,5,FALSE)</f>
        <v>Ostrava - Michálkovice</v>
      </c>
      <c r="G11" s="23">
        <v>7.65</v>
      </c>
      <c r="H11" s="23">
        <v>7.58</v>
      </c>
      <c r="I11" s="24">
        <f>IF(MIN(G11:H11)=0," ",MIN(G11:H11))</f>
        <v>7.58</v>
      </c>
      <c r="J11" s="2"/>
      <c r="K11" s="14">
        <f t="shared" si="1"/>
        <v>7.65</v>
      </c>
      <c r="L11" s="14">
        <f t="shared" si="1"/>
        <v>7.58</v>
      </c>
      <c r="M11" s="14">
        <f t="shared" si="2"/>
        <v>7.58</v>
      </c>
      <c r="N11" s="14">
        <f t="shared" si="3"/>
        <v>7.65</v>
      </c>
      <c r="O11" s="14">
        <f t="shared" si="4"/>
        <v>7.5800764999999997</v>
      </c>
    </row>
    <row r="12" spans="1:15">
      <c r="A12" s="20">
        <f>IF(O12&gt;99," ",(RANK(O12,$O$7:$O$22,1)))</f>
        <v>2</v>
      </c>
      <c r="B12" s="21">
        <v>2</v>
      </c>
      <c r="C12" s="20">
        <v>2</v>
      </c>
      <c r="D12" s="20">
        <v>3</v>
      </c>
      <c r="E12" s="20" t="str">
        <f>VLOOKUP(B12,'[1]mladší dorostenci'!$A$5:$E$43,4,FALSE)</f>
        <v>Lukáš FLÉGR</v>
      </c>
      <c r="F12" s="22" t="str">
        <f>VLOOKUP(B12,'[1]mladší dorostenci'!$A$5:$E$43,5,FALSE)</f>
        <v>Skuteč</v>
      </c>
      <c r="G12" s="23">
        <v>7.83</v>
      </c>
      <c r="H12" s="23">
        <v>7.79</v>
      </c>
      <c r="I12" s="24">
        <f>IF(MIN(G12:H12)=0," ",MIN(G12:H12))</f>
        <v>7.79</v>
      </c>
      <c r="J12" s="2"/>
      <c r="K12" s="14">
        <f t="shared" si="1"/>
        <v>7.83</v>
      </c>
      <c r="L12" s="14">
        <f t="shared" si="1"/>
        <v>7.79</v>
      </c>
      <c r="M12" s="14">
        <f t="shared" si="2"/>
        <v>7.79</v>
      </c>
      <c r="N12" s="14">
        <f t="shared" si="3"/>
        <v>7.83</v>
      </c>
      <c r="O12" s="14">
        <f t="shared" si="4"/>
        <v>7.7900783000000002</v>
      </c>
    </row>
    <row r="13" spans="1:15">
      <c r="A13" s="20">
        <f>IF(O13&gt;99," ",(RANK(O13,$O$7:$O$22,1)))</f>
        <v>3</v>
      </c>
      <c r="B13" s="21">
        <v>12</v>
      </c>
      <c r="C13" s="20">
        <v>1</v>
      </c>
      <c r="D13" s="20">
        <v>4</v>
      </c>
      <c r="E13" s="20" t="str">
        <f>VLOOKUP(B13,'[1]mladší dorostenci'!$A$5:$E$43,4,FALSE)</f>
        <v>Martin GERŽA</v>
      </c>
      <c r="F13" s="22" t="str">
        <f>VLOOKUP(B13,'[1]mladší dorostenci'!$A$5:$E$43,5,FALSE)</f>
        <v>Oznice</v>
      </c>
      <c r="G13" s="23">
        <v>8.31</v>
      </c>
      <c r="H13" s="23">
        <v>8.09</v>
      </c>
      <c r="I13" s="24">
        <f>IF(MIN(G13:H13)=0," ",MIN(G13:H13))</f>
        <v>8.09</v>
      </c>
      <c r="J13" s="2"/>
      <c r="K13" s="14">
        <f t="shared" si="1"/>
        <v>8.31</v>
      </c>
      <c r="L13" s="14">
        <f t="shared" si="1"/>
        <v>8.09</v>
      </c>
      <c r="M13" s="14">
        <f t="shared" si="2"/>
        <v>8.09</v>
      </c>
      <c r="N13" s="14">
        <f t="shared" si="3"/>
        <v>8.31</v>
      </c>
      <c r="O13" s="14">
        <f t="shared" si="4"/>
        <v>8.0900830999999993</v>
      </c>
    </row>
    <row r="14" spans="1:15">
      <c r="A14" s="20">
        <f>IF(O14&gt;99," ",(RANK(O14,$O$7:$O$22,1)))</f>
        <v>4</v>
      </c>
      <c r="B14" s="21">
        <v>4</v>
      </c>
      <c r="C14" s="20">
        <v>6</v>
      </c>
      <c r="D14" s="20">
        <v>4</v>
      </c>
      <c r="E14" s="20" t="str">
        <f>VLOOKUP(B14,'[1]mladší dorostenci'!$A$5:$E$43,4,FALSE)</f>
        <v>Jakub MIKULÍK</v>
      </c>
      <c r="F14" s="22" t="str">
        <f>VLOOKUP(B14,'[1]mladší dorostenci'!$A$5:$E$43,5,FALSE)</f>
        <v>Býškovice</v>
      </c>
      <c r="G14" s="23">
        <v>8.11</v>
      </c>
      <c r="H14" s="23">
        <v>8.1199999999999992</v>
      </c>
      <c r="I14" s="24">
        <f>IF(MIN(G14:H14)=0," ",MIN(G14:H14))</f>
        <v>8.11</v>
      </c>
      <c r="J14" s="2"/>
      <c r="K14" s="14">
        <f t="shared" si="1"/>
        <v>8.11</v>
      </c>
      <c r="L14" s="14">
        <f t="shared" si="1"/>
        <v>8.1199999999999992</v>
      </c>
      <c r="M14" s="14">
        <f t="shared" si="2"/>
        <v>8.11</v>
      </c>
      <c r="N14" s="14">
        <f t="shared" si="3"/>
        <v>8.1199999999999992</v>
      </c>
      <c r="O14" s="14">
        <f t="shared" si="4"/>
        <v>8.1100811999999998</v>
      </c>
    </row>
    <row r="15" spans="1:15">
      <c r="A15" s="20">
        <f>IF(O15&gt;99," ",(RANK(O15,$O$7:$O$22,1)))</f>
        <v>5</v>
      </c>
      <c r="B15" s="21">
        <v>5</v>
      </c>
      <c r="C15" s="20">
        <v>7</v>
      </c>
      <c r="D15" s="20">
        <v>2</v>
      </c>
      <c r="E15" s="20" t="str">
        <f>VLOOKUP(B15,'[1]mladší dorostenci'!$A$5:$E$43,4,FALSE)</f>
        <v>Zdeněk SAZEČEK</v>
      </c>
      <c r="F15" s="22" t="str">
        <f>VLOOKUP(B15,'[1]mladší dorostenci'!$A$5:$E$43,5,FALSE)</f>
        <v>Vědomice</v>
      </c>
      <c r="G15" s="23">
        <v>8.39</v>
      </c>
      <c r="H15" s="23">
        <v>8.1999999999999993</v>
      </c>
      <c r="I15" s="24">
        <f>IF(MIN(G15:H15)=0," ",MIN(G15:H15))</f>
        <v>8.1999999999999993</v>
      </c>
      <c r="J15" s="2"/>
      <c r="K15" s="14">
        <f t="shared" si="1"/>
        <v>8.39</v>
      </c>
      <c r="L15" s="14">
        <f t="shared" si="1"/>
        <v>8.1999999999999993</v>
      </c>
      <c r="M15" s="14">
        <f t="shared" si="2"/>
        <v>8.1999999999999993</v>
      </c>
      <c r="N15" s="14">
        <f t="shared" si="3"/>
        <v>8.39</v>
      </c>
      <c r="O15" s="14">
        <f t="shared" si="4"/>
        <v>8.2000838999999992</v>
      </c>
    </row>
    <row r="16" spans="1:15">
      <c r="A16" s="20">
        <f>IF(O16&gt;99," ",(RANK(O16,$O$7:$O$22,1)))</f>
        <v>6</v>
      </c>
      <c r="B16" s="21">
        <v>10</v>
      </c>
      <c r="C16" s="20">
        <v>5</v>
      </c>
      <c r="D16" s="20">
        <v>3</v>
      </c>
      <c r="E16" s="20" t="str">
        <f>VLOOKUP(B16,'[1]mladší dorostenci'!$A$5:$E$43,4,FALSE)</f>
        <v>Maxmilián KUNZ</v>
      </c>
      <c r="F16" s="22" t="str">
        <f>VLOOKUP(B16,'[1]mladší dorostenci'!$A$5:$E$43,5,FALSE)</f>
        <v>Marklovice</v>
      </c>
      <c r="G16" s="23">
        <v>9.67</v>
      </c>
      <c r="H16" s="23">
        <v>8.58</v>
      </c>
      <c r="I16" s="24">
        <f>IF(MIN(G16:H16)=0," ",MIN(G16:H16))</f>
        <v>8.58</v>
      </c>
      <c r="J16" s="2"/>
      <c r="K16" s="14">
        <f t="shared" si="1"/>
        <v>9.67</v>
      </c>
      <c r="L16" s="14">
        <f t="shared" si="1"/>
        <v>8.58</v>
      </c>
      <c r="M16" s="14">
        <f t="shared" si="2"/>
        <v>8.58</v>
      </c>
      <c r="N16" s="14">
        <f t="shared" si="3"/>
        <v>9.67</v>
      </c>
      <c r="O16" s="14">
        <f t="shared" si="4"/>
        <v>8.5800967000000004</v>
      </c>
    </row>
    <row r="17" spans="1:15">
      <c r="A17" s="20">
        <f>IF(O17&gt;99," ",(RANK(O17,$O$7:$O$22,1)))</f>
        <v>7</v>
      </c>
      <c r="B17" s="21">
        <v>6</v>
      </c>
      <c r="C17" s="20">
        <v>4</v>
      </c>
      <c r="D17" s="20">
        <v>3</v>
      </c>
      <c r="E17" s="20" t="str">
        <f>VLOOKUP(B17,'[1]mladší dorostenci'!$A$5:$E$43,4,FALSE)</f>
        <v>Zdeněk NOVÁK</v>
      </c>
      <c r="F17" s="22" t="str">
        <f>VLOOKUP(B17,'[1]mladší dorostenci'!$A$5:$E$43,5,FALSE)</f>
        <v>Starý Lískovec Sport</v>
      </c>
      <c r="G17" s="23">
        <v>12.12</v>
      </c>
      <c r="H17" s="23">
        <v>8.93</v>
      </c>
      <c r="I17" s="24">
        <f>IF(MIN(G17:H17)=0," ",MIN(G17:H17))</f>
        <v>8.93</v>
      </c>
      <c r="J17" s="2"/>
      <c r="K17" s="14">
        <f t="shared" si="1"/>
        <v>12.12</v>
      </c>
      <c r="L17" s="14">
        <f t="shared" si="1"/>
        <v>8.93</v>
      </c>
      <c r="M17" s="14">
        <f t="shared" si="2"/>
        <v>8.93</v>
      </c>
      <c r="N17" s="14">
        <f t="shared" si="3"/>
        <v>12.12</v>
      </c>
      <c r="O17" s="14">
        <f t="shared" si="4"/>
        <v>8.9301212000000003</v>
      </c>
    </row>
    <row r="18" spans="1:15">
      <c r="A18" s="20">
        <f>IF(O18&gt;99," ",(RANK(O18,$O$7:$O$22,1)))</f>
        <v>8</v>
      </c>
      <c r="B18" s="21">
        <v>3</v>
      </c>
      <c r="C18" s="20">
        <v>11</v>
      </c>
      <c r="D18" s="20">
        <v>1</v>
      </c>
      <c r="E18" s="20" t="str">
        <f>VLOOKUP(B18,'[1]mladší dorostenci'!$A$5:$E$43,4,FALSE)</f>
        <v>Jiří DOBROVOLNÝ</v>
      </c>
      <c r="F18" s="22" t="str">
        <f>VLOOKUP(B18,'[1]mladší dorostenci'!$A$5:$E$43,5,FALSE)</f>
        <v>Lhotky Sport</v>
      </c>
      <c r="G18" s="23">
        <v>9.33</v>
      </c>
      <c r="H18" s="23">
        <v>9.19</v>
      </c>
      <c r="I18" s="24">
        <f>IF(MIN(G18:H18)=0," ",MIN(G18:H18))</f>
        <v>9.19</v>
      </c>
      <c r="J18" s="2"/>
      <c r="K18" s="14">
        <f t="shared" si="1"/>
        <v>9.33</v>
      </c>
      <c r="L18" s="14">
        <f t="shared" si="1"/>
        <v>9.19</v>
      </c>
      <c r="M18" s="14">
        <f t="shared" si="2"/>
        <v>9.19</v>
      </c>
      <c r="N18" s="14">
        <f t="shared" si="3"/>
        <v>9.33</v>
      </c>
      <c r="O18" s="14">
        <f t="shared" si="4"/>
        <v>9.1900932999999991</v>
      </c>
    </row>
    <row r="19" spans="1:15">
      <c r="A19" s="20">
        <f>IF(O19&gt;99," ",(RANK(O19,$O$7:$O$22,1)))</f>
        <v>9</v>
      </c>
      <c r="B19" s="21">
        <v>7</v>
      </c>
      <c r="C19" s="20">
        <v>9</v>
      </c>
      <c r="D19" s="20">
        <v>1</v>
      </c>
      <c r="E19" s="20" t="str">
        <f>VLOOKUP(B19,'[1]mladší dorostenci'!$A$5:$E$43,4,FALSE)</f>
        <v>Mikuláš SEDLÁK</v>
      </c>
      <c r="F19" s="22" t="str">
        <f>VLOOKUP(B19,'[1]mladší dorostenci'!$A$5:$E$43,5,FALSE)</f>
        <v>Lhotky Sport</v>
      </c>
      <c r="G19" s="23">
        <v>9.4</v>
      </c>
      <c r="H19" s="23">
        <v>9.39</v>
      </c>
      <c r="I19" s="24">
        <f>IF(MIN(G19:H19)=0," ",MIN(G19:H19))</f>
        <v>9.39</v>
      </c>
      <c r="J19" s="2"/>
      <c r="K19" s="14">
        <f t="shared" si="1"/>
        <v>9.4</v>
      </c>
      <c r="L19" s="14">
        <f t="shared" si="1"/>
        <v>9.39</v>
      </c>
      <c r="M19" s="14">
        <f t="shared" si="2"/>
        <v>9.39</v>
      </c>
      <c r="N19" s="14">
        <f t="shared" si="3"/>
        <v>9.4</v>
      </c>
      <c r="O19" s="14">
        <f t="shared" si="4"/>
        <v>9.3900940000000013</v>
      </c>
    </row>
    <row r="20" spans="1:15">
      <c r="A20" s="20">
        <f>IF(O20&gt;99," ",(RANK(O20,$O$7:$O$22,1)))</f>
        <v>10</v>
      </c>
      <c r="B20" s="21">
        <v>8</v>
      </c>
      <c r="C20" s="20">
        <v>3</v>
      </c>
      <c r="D20" s="20">
        <v>4</v>
      </c>
      <c r="E20" s="20" t="str">
        <f>VLOOKUP(B20,'[1]mladší dorostenci'!$A$5:$E$43,4,FALSE)</f>
        <v>Ondřej KULHÁNEK</v>
      </c>
      <c r="F20" s="22" t="str">
        <f>VLOOKUP(B20,'[1]mladší dorostenci'!$A$5:$E$43,5,FALSE)</f>
        <v>Praha - Písnice</v>
      </c>
      <c r="G20" s="23">
        <v>10.28</v>
      </c>
      <c r="H20" s="23">
        <v>9.57</v>
      </c>
      <c r="I20" s="24">
        <f>IF(MIN(G20:H20)=0," ",MIN(G20:H20))</f>
        <v>9.57</v>
      </c>
      <c r="J20" s="2"/>
      <c r="K20" s="14">
        <f t="shared" si="1"/>
        <v>10.28</v>
      </c>
      <c r="L20" s="14">
        <f t="shared" si="1"/>
        <v>9.57</v>
      </c>
      <c r="M20" s="14">
        <f t="shared" si="2"/>
        <v>9.57</v>
      </c>
      <c r="N20" s="14">
        <f t="shared" si="3"/>
        <v>10.28</v>
      </c>
      <c r="O20" s="14">
        <f t="shared" si="4"/>
        <v>9.5701028000000008</v>
      </c>
    </row>
    <row r="21" spans="1:15">
      <c r="A21" s="20">
        <f>IF(O21&gt;99," ",(RANK(O21,$O$7:$O$22,1)))</f>
        <v>11</v>
      </c>
      <c r="B21" s="21">
        <v>11</v>
      </c>
      <c r="C21" s="20">
        <v>12</v>
      </c>
      <c r="D21" s="20">
        <v>1</v>
      </c>
      <c r="E21" s="20" t="str">
        <f>VLOOKUP(B21,'[1]mladší dorostenci'!$A$5:$E$43,4,FALSE)</f>
        <v>Tomáš KNOTEK</v>
      </c>
      <c r="F21" s="22" t="str">
        <f>VLOOKUP(B21,'[1]mladší dorostenci'!$A$5:$E$43,5,FALSE)</f>
        <v>Sezimíř</v>
      </c>
      <c r="G21" s="23">
        <v>99.99</v>
      </c>
      <c r="H21" s="23">
        <v>10.050000000000001</v>
      </c>
      <c r="I21" s="24">
        <f>IF(MIN(G21:H21)=0," ",MIN(G21:H21))</f>
        <v>10.050000000000001</v>
      </c>
      <c r="J21" s="2"/>
      <c r="K21" s="14">
        <f t="shared" si="1"/>
        <v>99.99</v>
      </c>
      <c r="L21" s="14">
        <f t="shared" si="1"/>
        <v>10.050000000000001</v>
      </c>
      <c r="M21" s="14">
        <f t="shared" si="2"/>
        <v>10.050000000000001</v>
      </c>
      <c r="N21" s="14">
        <f t="shared" si="3"/>
        <v>99.99</v>
      </c>
      <c r="O21" s="14">
        <f t="shared" si="4"/>
        <v>10.050999900000001</v>
      </c>
    </row>
    <row r="22" spans="1:15">
      <c r="A22" s="20">
        <f>IF(O22&gt;99," ",(RANK(O22,$O$7:$O$22,1)))</f>
        <v>12</v>
      </c>
      <c r="B22" s="21">
        <v>9</v>
      </c>
      <c r="C22" s="20">
        <v>10</v>
      </c>
      <c r="D22" s="20">
        <v>2</v>
      </c>
      <c r="E22" s="20" t="str">
        <f>VLOOKUP(B22,'[1]mladší dorostenci'!$A$5:$E$43,4,FALSE)</f>
        <v>Šimon KUŘÁTKO</v>
      </c>
      <c r="F22" s="22" t="str">
        <f>VLOOKUP(B22,'[1]mladší dorostenci'!$A$5:$E$43,5,FALSE)</f>
        <v>Lhotky Sport</v>
      </c>
      <c r="G22" s="23">
        <v>11.36</v>
      </c>
      <c r="H22" s="23">
        <v>11.71</v>
      </c>
      <c r="I22" s="24">
        <f>IF(MIN(G22:H22)=0," ",MIN(G22:H22))</f>
        <v>11.36</v>
      </c>
      <c r="J22" s="2"/>
      <c r="K22" s="14">
        <f t="shared" si="1"/>
        <v>11.36</v>
      </c>
      <c r="L22" s="14">
        <f t="shared" si="1"/>
        <v>11.71</v>
      </c>
      <c r="M22" s="14">
        <f t="shared" si="2"/>
        <v>11.36</v>
      </c>
      <c r="N22" s="14">
        <f t="shared" si="3"/>
        <v>11.71</v>
      </c>
      <c r="O22" s="14">
        <f t="shared" si="4"/>
        <v>11.3601171</v>
      </c>
    </row>
    <row r="25" spans="1:15">
      <c r="A25" s="1" t="s">
        <v>16</v>
      </c>
      <c r="B25" s="2"/>
      <c r="C25" s="1"/>
      <c r="D25" s="1"/>
      <c r="E25" s="2"/>
      <c r="F25" s="2"/>
      <c r="G25" s="4"/>
      <c r="H25" s="4"/>
      <c r="I25" s="1"/>
      <c r="J25" s="2"/>
      <c r="K25" s="2"/>
      <c r="L25" s="2"/>
      <c r="M25" s="2"/>
      <c r="N25" s="2"/>
      <c r="O25" s="2"/>
    </row>
    <row r="26" spans="1:15">
      <c r="A26" s="6" t="s">
        <v>5</v>
      </c>
      <c r="B26" s="7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8" t="s">
        <v>11</v>
      </c>
      <c r="H26" s="8" t="s">
        <v>12</v>
      </c>
      <c r="I26" s="6" t="s">
        <v>13</v>
      </c>
      <c r="J26" s="2"/>
      <c r="K26" s="2">
        <v>1</v>
      </c>
      <c r="L26" s="2">
        <v>2</v>
      </c>
      <c r="M26" s="2" t="s">
        <v>14</v>
      </c>
      <c r="N26" s="2" t="s">
        <v>15</v>
      </c>
      <c r="O26" s="2" t="s">
        <v>13</v>
      </c>
    </row>
    <row r="27" spans="1:15" hidden="1">
      <c r="A27" s="9" t="str">
        <f>IF(O27&gt;99," ",(RANK(O27,$O$27:$O$45,1)))</f>
        <v xml:space="preserve"> </v>
      </c>
      <c r="B27" s="10">
        <v>15</v>
      </c>
      <c r="C27" s="9"/>
      <c r="D27" s="9">
        <v>1</v>
      </c>
      <c r="E27" s="9" t="str">
        <f>VLOOKUP(B27,'[1]střední dorostenci'!$A$5:$E$43,4,FALSE)</f>
        <v>Daniel FREY</v>
      </c>
      <c r="F27" s="11" t="str">
        <f>VLOOKUP(B27,'[1]střední dorostenci'!$A$5:$E$43,5,FALSE)</f>
        <v>Lhotky Sport</v>
      </c>
      <c r="G27" s="12"/>
      <c r="H27" s="12"/>
      <c r="I27" s="13" t="str">
        <f t="shared" ref="I27:I45" si="6">IF(MIN(G27:H27)=0," ",MIN(G27:H27))</f>
        <v xml:space="preserve"> </v>
      </c>
      <c r="J27" s="2"/>
      <c r="K27" s="14">
        <f t="shared" ref="K27:L45" si="7">IF(OR(G27=99.99,G27="dns",G27="dq",G27=0),99.99,G27)</f>
        <v>99.99</v>
      </c>
      <c r="L27" s="14">
        <f t="shared" si="7"/>
        <v>99.99</v>
      </c>
      <c r="M27" s="14">
        <f t="shared" ref="M27:M45" si="8">MIN(K27:L27)</f>
        <v>99.99</v>
      </c>
      <c r="N27" s="14">
        <f t="shared" ref="N27:N45" si="9">MAX(K27:L27)</f>
        <v>99.99</v>
      </c>
      <c r="O27" s="14">
        <f t="shared" ref="O27:O45" si="10">M27+N27*0.00001</f>
        <v>99.990999899999991</v>
      </c>
    </row>
    <row r="28" spans="1:15">
      <c r="A28" s="20">
        <f>IF(O28&gt;99," ",(RANK(O28,$O$27:$O$45,1)))</f>
        <v>1</v>
      </c>
      <c r="B28" s="21">
        <v>12</v>
      </c>
      <c r="C28" s="20">
        <v>29</v>
      </c>
      <c r="D28" s="20">
        <v>4</v>
      </c>
      <c r="E28" s="20" t="str">
        <f>VLOOKUP(B28,'[1]střední dorostenci'!$A$5:$E$43,4,FALSE)</f>
        <v>Max ROKOSZ</v>
      </c>
      <c r="F28" s="22" t="str">
        <f>VLOOKUP(B28,'[1]střední dorostenci'!$A$5:$E$43,5,FALSE)</f>
        <v>Michálkovice</v>
      </c>
      <c r="G28" s="23">
        <v>8.26</v>
      </c>
      <c r="H28" s="23">
        <v>8.11</v>
      </c>
      <c r="I28" s="24">
        <f>IF(MIN(G28:H28)=0," ",MIN(G28:H28))</f>
        <v>8.11</v>
      </c>
      <c r="J28" s="2"/>
      <c r="K28" s="14">
        <f t="shared" si="7"/>
        <v>8.26</v>
      </c>
      <c r="L28" s="14">
        <f t="shared" si="7"/>
        <v>8.11</v>
      </c>
      <c r="M28" s="14">
        <f t="shared" si="8"/>
        <v>8.11</v>
      </c>
      <c r="N28" s="14">
        <f t="shared" si="9"/>
        <v>8.26</v>
      </c>
      <c r="O28" s="14">
        <f t="shared" si="10"/>
        <v>8.1100826000000001</v>
      </c>
    </row>
    <row r="29" spans="1:15" hidden="1">
      <c r="A29" s="20" t="str">
        <f>IF(O29&gt;99," ",(RANK(O29,$O$27:$O$45,1)))</f>
        <v xml:space="preserve"> </v>
      </c>
      <c r="B29" s="21">
        <v>14</v>
      </c>
      <c r="C29" s="20"/>
      <c r="D29" s="20">
        <v>3</v>
      </c>
      <c r="E29" s="20" t="str">
        <f>VLOOKUP(B29,'[1]střední dorostenci'!$A$5:$E$43,4,FALSE)</f>
        <v>Jiří ČERVINKA</v>
      </c>
      <c r="F29" s="22" t="str">
        <f>VLOOKUP(B29,'[1]střední dorostenci'!$A$5:$E$43,5,FALSE)</f>
        <v>Moravský Beroun</v>
      </c>
      <c r="G29" s="23"/>
      <c r="H29" s="23"/>
      <c r="I29" s="24" t="str">
        <f>IF(MIN(G29:H29)=0," ",MIN(G29:H29))</f>
        <v xml:space="preserve"> </v>
      </c>
      <c r="J29" s="2"/>
      <c r="K29" s="14">
        <f t="shared" si="7"/>
        <v>99.99</v>
      </c>
      <c r="L29" s="14">
        <f t="shared" si="7"/>
        <v>99.99</v>
      </c>
      <c r="M29" s="14">
        <f t="shared" si="8"/>
        <v>99.99</v>
      </c>
      <c r="N29" s="14">
        <f t="shared" si="9"/>
        <v>99.99</v>
      </c>
      <c r="O29" s="14">
        <f t="shared" si="10"/>
        <v>99.990999899999991</v>
      </c>
    </row>
    <row r="30" spans="1:15" hidden="1">
      <c r="A30" s="20" t="str">
        <f>IF(O30&gt;99," ",(RANK(O30,$O$27:$O$45,1)))</f>
        <v xml:space="preserve"> </v>
      </c>
      <c r="B30" s="21">
        <v>16</v>
      </c>
      <c r="C30" s="20"/>
      <c r="D30" s="20">
        <v>4</v>
      </c>
      <c r="E30" s="20" t="str">
        <f>VLOOKUP(B30,'[1]střední dorostenci'!$A$5:$E$43,4,FALSE)</f>
        <v>Aleš WIKELHÖFER</v>
      </c>
      <c r="F30" s="22" t="str">
        <f>VLOOKUP(B30,'[1]střední dorostenci'!$A$5:$E$43,5,FALSE)</f>
        <v>Obora</v>
      </c>
      <c r="G30" s="23"/>
      <c r="H30" s="23"/>
      <c r="I30" s="24"/>
      <c r="J30" s="2"/>
      <c r="K30" s="14">
        <f t="shared" si="7"/>
        <v>99.99</v>
      </c>
      <c r="L30" s="14">
        <f t="shared" si="7"/>
        <v>99.99</v>
      </c>
      <c r="M30" s="14">
        <f t="shared" si="8"/>
        <v>99.99</v>
      </c>
      <c r="N30" s="14">
        <f t="shared" si="9"/>
        <v>99.99</v>
      </c>
      <c r="O30" s="14">
        <f t="shared" si="10"/>
        <v>99.990999899999991</v>
      </c>
    </row>
    <row r="31" spans="1:15">
      <c r="A31" s="20">
        <f>IF(O31&gt;99," ",(RANK(O31,$O$27:$O$45,1)))</f>
        <v>2</v>
      </c>
      <c r="B31" s="21">
        <v>3</v>
      </c>
      <c r="C31" s="20">
        <v>18</v>
      </c>
      <c r="D31" s="20">
        <v>1</v>
      </c>
      <c r="E31" s="20" t="str">
        <f>VLOOKUP(B31,'[1]střední dorostenci'!$A$5:$E$43,4,FALSE)</f>
        <v>Lukáš BUBENÍČEK</v>
      </c>
      <c r="F31" s="22" t="str">
        <f>VLOOKUP(B31,'[1]střední dorostenci'!$A$5:$E$43,5,FALSE)</f>
        <v>Skuteč</v>
      </c>
      <c r="G31" s="23">
        <v>8.2100000000000009</v>
      </c>
      <c r="H31" s="23">
        <v>8.14</v>
      </c>
      <c r="I31" s="24">
        <f>IF(MIN(G31:H31)=0," ",MIN(G31:H31))</f>
        <v>8.14</v>
      </c>
      <c r="J31" s="2"/>
      <c r="K31" s="14">
        <f t="shared" si="7"/>
        <v>8.2100000000000009</v>
      </c>
      <c r="L31" s="14">
        <f t="shared" si="7"/>
        <v>8.14</v>
      </c>
      <c r="M31" s="14">
        <f t="shared" si="8"/>
        <v>8.14</v>
      </c>
      <c r="N31" s="14">
        <f t="shared" si="9"/>
        <v>8.2100000000000009</v>
      </c>
      <c r="O31" s="14">
        <f t="shared" si="10"/>
        <v>8.1400821000000008</v>
      </c>
    </row>
    <row r="32" spans="1:15">
      <c r="A32" s="20">
        <f>IF(O32&gt;99," ",(RANK(O32,$O$27:$O$45,1)))</f>
        <v>3</v>
      </c>
      <c r="B32" s="21">
        <v>4</v>
      </c>
      <c r="C32" s="20">
        <v>30</v>
      </c>
      <c r="D32" s="20">
        <v>4</v>
      </c>
      <c r="E32" s="20" t="str">
        <f>VLOOKUP(B32,'[1]střední dorostenci'!$A$5:$E$43,4,FALSE)</f>
        <v>Adam BALETKA</v>
      </c>
      <c r="F32" s="22" t="str">
        <f>VLOOKUP(B32,'[1]střední dorostenci'!$A$5:$E$43,5,FALSE)</f>
        <v>Oznice</v>
      </c>
      <c r="G32" s="23">
        <v>8.16</v>
      </c>
      <c r="H32" s="23">
        <v>8.59</v>
      </c>
      <c r="I32" s="24">
        <f>IF(MIN(G32:H32)=0," ",MIN(G32:H32))</f>
        <v>8.16</v>
      </c>
      <c r="J32" s="2"/>
      <c r="K32" s="14">
        <f t="shared" si="7"/>
        <v>8.16</v>
      </c>
      <c r="L32" s="14">
        <f t="shared" si="7"/>
        <v>8.59</v>
      </c>
      <c r="M32" s="14">
        <f t="shared" si="8"/>
        <v>8.16</v>
      </c>
      <c r="N32" s="14">
        <f t="shared" si="9"/>
        <v>8.59</v>
      </c>
      <c r="O32" s="14">
        <f t="shared" si="10"/>
        <v>8.1600859000000003</v>
      </c>
    </row>
    <row r="33" spans="1:15">
      <c r="A33" s="20">
        <f>IF(O33&gt;99," ",(RANK(O33,$O$27:$O$45,1)))</f>
        <v>4</v>
      </c>
      <c r="B33" s="21">
        <v>6</v>
      </c>
      <c r="C33" s="20">
        <v>19</v>
      </c>
      <c r="D33" s="20">
        <v>3</v>
      </c>
      <c r="E33" s="20" t="str">
        <f>VLOOKUP(B33,'[1]střední dorostenci'!$A$5:$E$43,4,FALSE)</f>
        <v>Martin ZRADIČKA</v>
      </c>
      <c r="F33" s="22" t="str">
        <f>VLOOKUP(B33,'[1]střední dorostenci'!$A$5:$E$43,5,FALSE)</f>
        <v>Písková Lhota</v>
      </c>
      <c r="G33" s="23">
        <v>12.35</v>
      </c>
      <c r="H33" s="23">
        <v>8.34</v>
      </c>
      <c r="I33" s="24">
        <f>IF(MIN(G33:H33)=0," ",MIN(G33:H33))</f>
        <v>8.34</v>
      </c>
      <c r="J33" s="2"/>
      <c r="K33" s="14">
        <f t="shared" si="7"/>
        <v>12.35</v>
      </c>
      <c r="L33" s="14">
        <f t="shared" si="7"/>
        <v>8.34</v>
      </c>
      <c r="M33" s="14">
        <f t="shared" si="8"/>
        <v>8.34</v>
      </c>
      <c r="N33" s="14">
        <f t="shared" si="9"/>
        <v>12.35</v>
      </c>
      <c r="O33" s="14">
        <f t="shared" si="10"/>
        <v>8.3401235000000007</v>
      </c>
    </row>
    <row r="34" spans="1:15">
      <c r="A34" s="20">
        <f>IF(O34&gt;99," ",(RANK(O34,$O$27:$O$45,1)))</f>
        <v>5</v>
      </c>
      <c r="B34" s="21">
        <v>8</v>
      </c>
      <c r="C34" s="20">
        <v>17</v>
      </c>
      <c r="D34" s="20">
        <v>4</v>
      </c>
      <c r="E34" s="20" t="str">
        <f>VLOOKUP(B34,'[1]střední dorostenci'!$A$5:$E$43,4,FALSE)</f>
        <v>Martin HOLČÁK</v>
      </c>
      <c r="F34" s="22" t="str">
        <f>VLOOKUP(B34,'[1]střední dorostenci'!$A$5:$E$43,5,FALSE)</f>
        <v>Oznice</v>
      </c>
      <c r="G34" s="23">
        <v>8.59</v>
      </c>
      <c r="H34" s="23">
        <v>8.5299999999999994</v>
      </c>
      <c r="I34" s="24">
        <f>IF(MIN(G34:H34)=0," ",MIN(G34:H34))</f>
        <v>8.5299999999999994</v>
      </c>
      <c r="J34" s="2"/>
      <c r="K34" s="14">
        <f t="shared" si="7"/>
        <v>8.59</v>
      </c>
      <c r="L34" s="14">
        <f t="shared" si="7"/>
        <v>8.5299999999999994</v>
      </c>
      <c r="M34" s="14">
        <f t="shared" si="8"/>
        <v>8.5299999999999994</v>
      </c>
      <c r="N34" s="14">
        <f t="shared" si="9"/>
        <v>8.59</v>
      </c>
      <c r="O34" s="14">
        <f t="shared" si="10"/>
        <v>8.5300858999999996</v>
      </c>
    </row>
    <row r="35" spans="1:15">
      <c r="A35" s="20">
        <f>IF(O35&gt;99," ",(RANK(O35,$O$27:$O$45,1)))</f>
        <v>6</v>
      </c>
      <c r="B35" s="21">
        <v>2</v>
      </c>
      <c r="C35" s="20">
        <v>21</v>
      </c>
      <c r="D35" s="20">
        <v>3</v>
      </c>
      <c r="E35" s="20" t="str">
        <f>VLOOKUP(B35,'[1]střední dorostenci'!$A$5:$E$43,4,FALSE)</f>
        <v>Jan NOVÝ</v>
      </c>
      <c r="F35" s="22" t="str">
        <f>VLOOKUP(B35,'[1]střední dorostenci'!$A$5:$E$43,5,FALSE)</f>
        <v>Horní Bělá</v>
      </c>
      <c r="G35" s="23">
        <v>11.03</v>
      </c>
      <c r="H35" s="23">
        <v>8.5500000000000007</v>
      </c>
      <c r="I35" s="24">
        <f>IF(MIN(G35:H35)=0," ",MIN(G35:H35))</f>
        <v>8.5500000000000007</v>
      </c>
      <c r="J35" s="2"/>
      <c r="K35" s="14">
        <f t="shared" si="7"/>
        <v>11.03</v>
      </c>
      <c r="L35" s="14">
        <f t="shared" si="7"/>
        <v>8.5500000000000007</v>
      </c>
      <c r="M35" s="14">
        <f t="shared" si="8"/>
        <v>8.5500000000000007</v>
      </c>
      <c r="N35" s="14">
        <f t="shared" si="9"/>
        <v>11.03</v>
      </c>
      <c r="O35" s="14">
        <f t="shared" si="10"/>
        <v>8.5501103000000001</v>
      </c>
    </row>
    <row r="36" spans="1:15">
      <c r="A36" s="20">
        <f>IF(O36&gt;99," ",(RANK(O36,$O$27:$O$45,1)))</f>
        <v>7</v>
      </c>
      <c r="B36" s="21">
        <v>9</v>
      </c>
      <c r="C36" s="20">
        <v>23</v>
      </c>
      <c r="D36" s="20">
        <v>2</v>
      </c>
      <c r="E36" s="20" t="str">
        <f>VLOOKUP(B36,'[1]střední dorostenci'!$A$5:$E$43,4,FALSE)</f>
        <v>Filip LÁZNIČKA</v>
      </c>
      <c r="F36" s="22" t="str">
        <f>VLOOKUP(B36,'[1]střední dorostenci'!$A$5:$E$43,5,FALSE)</f>
        <v>Český Těšín - Mosty</v>
      </c>
      <c r="G36" s="23">
        <v>9.91</v>
      </c>
      <c r="H36" s="23">
        <v>13.32</v>
      </c>
      <c r="I36" s="24">
        <f>IF(MIN(G36:H36)=0," ",MIN(G36:H36))</f>
        <v>9.91</v>
      </c>
      <c r="J36" s="2"/>
      <c r="K36" s="14">
        <f t="shared" si="7"/>
        <v>9.91</v>
      </c>
      <c r="L36" s="14">
        <f t="shared" si="7"/>
        <v>13.32</v>
      </c>
      <c r="M36" s="14">
        <f t="shared" si="8"/>
        <v>9.91</v>
      </c>
      <c r="N36" s="14">
        <f t="shared" si="9"/>
        <v>13.32</v>
      </c>
      <c r="O36" s="14">
        <f t="shared" si="10"/>
        <v>9.9101332000000006</v>
      </c>
    </row>
    <row r="37" spans="1:15">
      <c r="A37" s="20">
        <f>IF(O37&gt;99," ",(RANK(O37,$O$27:$O$45,1)))</f>
        <v>8</v>
      </c>
      <c r="B37" s="21">
        <v>11</v>
      </c>
      <c r="C37" s="20">
        <v>20</v>
      </c>
      <c r="D37" s="20">
        <v>3</v>
      </c>
      <c r="E37" s="20" t="str">
        <f>VLOOKUP(B37,'[1]střední dorostenci'!$A$5:$E$43,4,FALSE)</f>
        <v>Vojtěch URBAN</v>
      </c>
      <c r="F37" s="22" t="str">
        <f>VLOOKUP(B37,'[1]střední dorostenci'!$A$5:$E$43,5,FALSE)</f>
        <v>Písková Lhota</v>
      </c>
      <c r="G37" s="23">
        <v>10.01</v>
      </c>
      <c r="H37" s="23">
        <v>10.18</v>
      </c>
      <c r="I37" s="24">
        <f>IF(MIN(G37:H37)=0," ",MIN(G37:H37))</f>
        <v>10.01</v>
      </c>
      <c r="J37" s="2"/>
      <c r="K37" s="14">
        <f t="shared" si="7"/>
        <v>10.01</v>
      </c>
      <c r="L37" s="14">
        <f t="shared" si="7"/>
        <v>10.18</v>
      </c>
      <c r="M37" s="14">
        <f t="shared" si="8"/>
        <v>10.01</v>
      </c>
      <c r="N37" s="14">
        <f t="shared" si="9"/>
        <v>10.18</v>
      </c>
      <c r="O37" s="14">
        <f t="shared" si="10"/>
        <v>10.010101799999999</v>
      </c>
    </row>
    <row r="38" spans="1:15">
      <c r="A38" s="20">
        <f>IF(O38&gt;99," ",(RANK(O38,$O$27:$O$45,1)))</f>
        <v>9</v>
      </c>
      <c r="B38" s="21">
        <v>5</v>
      </c>
      <c r="C38" s="20">
        <v>24</v>
      </c>
      <c r="D38" s="20">
        <v>2</v>
      </c>
      <c r="E38" s="20" t="str">
        <f>VLOOKUP(B38,'[1]střední dorostenci'!$A$5:$E$43,4,FALSE)</f>
        <v>Radek SIBERA</v>
      </c>
      <c r="F38" s="22" t="str">
        <f>VLOOKUP(B38,'[1]střední dorostenci'!$A$5:$E$43,5,FALSE)</f>
        <v>Křešice</v>
      </c>
      <c r="G38" s="23">
        <v>10.49</v>
      </c>
      <c r="H38" s="23">
        <v>10.119999999999999</v>
      </c>
      <c r="I38" s="24">
        <f>IF(MIN(G38:H38)=0," ",MIN(G38:H38))</f>
        <v>10.119999999999999</v>
      </c>
      <c r="J38" s="2"/>
      <c r="K38" s="14">
        <f t="shared" si="7"/>
        <v>10.49</v>
      </c>
      <c r="L38" s="14">
        <f t="shared" si="7"/>
        <v>10.119999999999999</v>
      </c>
      <c r="M38" s="14">
        <f t="shared" si="8"/>
        <v>10.119999999999999</v>
      </c>
      <c r="N38" s="14">
        <f t="shared" si="9"/>
        <v>10.49</v>
      </c>
      <c r="O38" s="14">
        <f t="shared" si="10"/>
        <v>10.120104899999999</v>
      </c>
    </row>
    <row r="39" spans="1:15">
      <c r="A39" s="20">
        <f>IF(O39&gt;99," ",(RANK(O39,$O$27:$O$45,1)))</f>
        <v>10</v>
      </c>
      <c r="B39" s="21">
        <v>10</v>
      </c>
      <c r="C39" s="20">
        <v>22</v>
      </c>
      <c r="D39" s="20">
        <v>3</v>
      </c>
      <c r="E39" s="20" t="str">
        <f>VLOOKUP(B39,'[1]střední dorostenci'!$A$5:$E$43,4,FALSE)</f>
        <v>Filip SZKANDERA</v>
      </c>
      <c r="F39" s="22" t="str">
        <f>VLOOKUP(B39,'[1]střední dorostenci'!$A$5:$E$43,5,FALSE)</f>
        <v>Klopotovice</v>
      </c>
      <c r="G39" s="23">
        <v>11.71</v>
      </c>
      <c r="H39" s="23">
        <v>10.71</v>
      </c>
      <c r="I39" s="24">
        <f>IF(MIN(G39:H39)=0," ",MIN(G39:H39))</f>
        <v>10.71</v>
      </c>
      <c r="J39" s="2"/>
      <c r="K39" s="14">
        <f t="shared" si="7"/>
        <v>11.71</v>
      </c>
      <c r="L39" s="14">
        <f t="shared" si="7"/>
        <v>10.71</v>
      </c>
      <c r="M39" s="14">
        <f t="shared" si="8"/>
        <v>10.71</v>
      </c>
      <c r="N39" s="14">
        <f t="shared" si="9"/>
        <v>11.71</v>
      </c>
      <c r="O39" s="14">
        <f t="shared" si="10"/>
        <v>10.710117100000001</v>
      </c>
    </row>
    <row r="40" spans="1:15">
      <c r="A40" s="20">
        <f>IF(O40&gt;99," ",(RANK(O40,$O$27:$O$45,1)))</f>
        <v>11</v>
      </c>
      <c r="B40" s="21">
        <v>13</v>
      </c>
      <c r="C40" s="20">
        <v>26</v>
      </c>
      <c r="D40" s="20">
        <v>2</v>
      </c>
      <c r="E40" s="20" t="str">
        <f>VLOOKUP(B40,'[1]střední dorostenci'!$A$5:$E$43,4,FALSE)</f>
        <v>Filip HULAN</v>
      </c>
      <c r="F40" s="22" t="str">
        <f>VLOOKUP(B40,'[1]střední dorostenci'!$A$5:$E$43,5,FALSE)</f>
        <v>Kvasejovice</v>
      </c>
      <c r="G40" s="23">
        <v>11.35</v>
      </c>
      <c r="H40" s="23">
        <v>12.72</v>
      </c>
      <c r="I40" s="24">
        <f>IF(MIN(G40:H40)=0," ",MIN(G40:H40))</f>
        <v>11.35</v>
      </c>
      <c r="J40" s="2"/>
      <c r="K40" s="14">
        <f t="shared" si="7"/>
        <v>11.35</v>
      </c>
      <c r="L40" s="14">
        <f t="shared" si="7"/>
        <v>12.72</v>
      </c>
      <c r="M40" s="14">
        <f t="shared" si="8"/>
        <v>11.35</v>
      </c>
      <c r="N40" s="14">
        <f t="shared" si="9"/>
        <v>12.72</v>
      </c>
      <c r="O40" s="14">
        <f t="shared" si="10"/>
        <v>11.350127199999999</v>
      </c>
    </row>
    <row r="41" spans="1:15">
      <c r="A41" s="20">
        <f>IF(O41&gt;99," ",(RANK(O41,$O$27:$O$45,1)))</f>
        <v>12</v>
      </c>
      <c r="B41" s="21">
        <v>1</v>
      </c>
      <c r="C41" s="20">
        <v>16</v>
      </c>
      <c r="D41" s="20">
        <v>2</v>
      </c>
      <c r="E41" s="20" t="str">
        <f>VLOOKUP(B41,'[1]střední dorostenci'!$A$5:$E$43,4,FALSE)</f>
        <v>Jan ŠVÁB</v>
      </c>
      <c r="F41" s="22" t="str">
        <f>VLOOKUP(B41,'[1]střední dorostenci'!$A$5:$E$43,5,FALSE)</f>
        <v>Dobřany</v>
      </c>
      <c r="G41" s="23">
        <v>99.99</v>
      </c>
      <c r="H41" s="23">
        <v>11.78</v>
      </c>
      <c r="I41" s="24">
        <f>IF(MIN(G41:H41)=0," ",MIN(G41:H41))</f>
        <v>11.78</v>
      </c>
      <c r="J41" s="2"/>
      <c r="K41" s="14">
        <f t="shared" si="7"/>
        <v>99.99</v>
      </c>
      <c r="L41" s="14">
        <f t="shared" si="7"/>
        <v>11.78</v>
      </c>
      <c r="M41" s="14">
        <f t="shared" si="8"/>
        <v>11.78</v>
      </c>
      <c r="N41" s="14">
        <f t="shared" si="9"/>
        <v>99.99</v>
      </c>
      <c r="O41" s="14">
        <f t="shared" si="10"/>
        <v>11.780999899999999</v>
      </c>
    </row>
    <row r="42" spans="1:15">
      <c r="A42" s="20">
        <f>IF(O42&gt;99," ",(RANK(O42,$O$27:$O$45,1)))</f>
        <v>13</v>
      </c>
      <c r="B42" s="21">
        <v>7</v>
      </c>
      <c r="C42" s="20">
        <v>25</v>
      </c>
      <c r="D42" s="20">
        <v>1</v>
      </c>
      <c r="E42" s="20" t="str">
        <f>VLOOKUP(B42,'[1]střední dorostenci'!$A$5:$E$43,4,FALSE)</f>
        <v>Matyáš LEFNER</v>
      </c>
      <c r="F42" s="22" t="str">
        <f>VLOOKUP(B42,'[1]střední dorostenci'!$A$5:$E$43,5,FALSE)</f>
        <v>Ostrava - Nová Ves</v>
      </c>
      <c r="G42" s="23">
        <v>11.88</v>
      </c>
      <c r="H42" s="23">
        <v>13.52</v>
      </c>
      <c r="I42" s="24">
        <f>IF(MIN(G42:H42)=0," ",MIN(G42:H42))</f>
        <v>11.88</v>
      </c>
      <c r="J42" s="2"/>
      <c r="K42" s="14">
        <f t="shared" si="7"/>
        <v>11.88</v>
      </c>
      <c r="L42" s="14">
        <f t="shared" si="7"/>
        <v>13.52</v>
      </c>
      <c r="M42" s="14">
        <f t="shared" si="8"/>
        <v>11.88</v>
      </c>
      <c r="N42" s="14">
        <f t="shared" si="9"/>
        <v>13.52</v>
      </c>
      <c r="O42" s="14">
        <f t="shared" si="10"/>
        <v>11.880135200000002</v>
      </c>
    </row>
    <row r="43" spans="1:15" hidden="1">
      <c r="A43" s="9" t="str">
        <f t="shared" ref="A43:A60" si="11">IF(O43&gt;99," ",(RANK(O43,$O$27:$O$45,1)))</f>
        <v xml:space="preserve"> </v>
      </c>
      <c r="B43" s="10"/>
      <c r="C43" s="9"/>
      <c r="D43" s="9"/>
      <c r="E43" s="9"/>
      <c r="F43" s="11"/>
      <c r="G43" s="12"/>
      <c r="H43" s="12"/>
      <c r="I43" s="13" t="str">
        <f t="shared" si="6"/>
        <v xml:space="preserve"> </v>
      </c>
      <c r="J43" s="2"/>
      <c r="K43" s="14">
        <f t="shared" si="7"/>
        <v>99.99</v>
      </c>
      <c r="L43" s="14">
        <f t="shared" si="7"/>
        <v>99.99</v>
      </c>
      <c r="M43" s="14">
        <f t="shared" si="8"/>
        <v>99.99</v>
      </c>
      <c r="N43" s="14">
        <f t="shared" si="9"/>
        <v>99.99</v>
      </c>
      <c r="O43" s="14">
        <f t="shared" si="10"/>
        <v>99.990999899999991</v>
      </c>
    </row>
    <row r="44" spans="1:15" hidden="1">
      <c r="A44" s="9" t="str">
        <f t="shared" si="11"/>
        <v xml:space="preserve"> </v>
      </c>
      <c r="B44" s="10"/>
      <c r="C44" s="9"/>
      <c r="D44" s="9"/>
      <c r="E44" s="9"/>
      <c r="F44" s="11"/>
      <c r="G44" s="12"/>
      <c r="H44" s="12"/>
      <c r="I44" s="13" t="str">
        <f t="shared" si="6"/>
        <v xml:space="preserve"> </v>
      </c>
      <c r="J44" s="2"/>
      <c r="K44" s="14">
        <f t="shared" si="7"/>
        <v>99.99</v>
      </c>
      <c r="L44" s="14">
        <f t="shared" si="7"/>
        <v>99.99</v>
      </c>
      <c r="M44" s="14">
        <f t="shared" si="8"/>
        <v>99.99</v>
      </c>
      <c r="N44" s="14">
        <f t="shared" si="9"/>
        <v>99.99</v>
      </c>
      <c r="O44" s="14">
        <f t="shared" si="10"/>
        <v>99.990999899999991</v>
      </c>
    </row>
    <row r="45" spans="1:15" hidden="1">
      <c r="A45" s="9" t="str">
        <f t="shared" si="11"/>
        <v xml:space="preserve"> </v>
      </c>
      <c r="B45" s="10"/>
      <c r="C45" s="9"/>
      <c r="D45" s="9"/>
      <c r="E45" s="9"/>
      <c r="F45" s="11"/>
      <c r="G45" s="12"/>
      <c r="H45" s="12"/>
      <c r="I45" s="13" t="str">
        <f t="shared" si="6"/>
        <v xml:space="preserve"> </v>
      </c>
      <c r="J45" s="2"/>
      <c r="K45" s="14">
        <f t="shared" si="7"/>
        <v>99.99</v>
      </c>
      <c r="L45" s="14">
        <f t="shared" si="7"/>
        <v>99.99</v>
      </c>
      <c r="M45" s="14">
        <f t="shared" si="8"/>
        <v>99.99</v>
      </c>
      <c r="N45" s="14">
        <f t="shared" si="9"/>
        <v>99.99</v>
      </c>
      <c r="O45" s="14">
        <f t="shared" si="10"/>
        <v>99.990999899999991</v>
      </c>
    </row>
    <row r="48" spans="1:15">
      <c r="A48" s="1" t="s">
        <v>17</v>
      </c>
      <c r="B48" s="2"/>
      <c r="C48" s="1"/>
      <c r="D48" s="1"/>
      <c r="E48" s="2"/>
      <c r="F48" s="2"/>
      <c r="G48" s="4"/>
      <c r="H48" s="4"/>
      <c r="I48" s="1"/>
      <c r="J48" s="2"/>
      <c r="K48" s="2"/>
      <c r="L48" s="2"/>
      <c r="M48" s="2"/>
      <c r="N48" s="2"/>
      <c r="O48" s="2"/>
    </row>
    <row r="49" spans="1:15">
      <c r="A49" s="6" t="s">
        <v>5</v>
      </c>
      <c r="B49" s="7" t="s">
        <v>6</v>
      </c>
      <c r="C49" s="6" t="s">
        <v>7</v>
      </c>
      <c r="D49" s="6" t="s">
        <v>8</v>
      </c>
      <c r="E49" s="6" t="s">
        <v>9</v>
      </c>
      <c r="F49" s="6" t="s">
        <v>10</v>
      </c>
      <c r="G49" s="8" t="s">
        <v>11</v>
      </c>
      <c r="H49" s="8" t="s">
        <v>12</v>
      </c>
      <c r="I49" s="6" t="s">
        <v>13</v>
      </c>
      <c r="J49" s="2"/>
      <c r="K49" s="2">
        <v>1</v>
      </c>
      <c r="L49" s="2">
        <v>2</v>
      </c>
      <c r="M49" s="2" t="s">
        <v>14</v>
      </c>
      <c r="N49" s="2" t="s">
        <v>15</v>
      </c>
      <c r="O49" s="2" t="s">
        <v>13</v>
      </c>
    </row>
    <row r="50" spans="1:15" hidden="1">
      <c r="A50" s="9" t="str">
        <f>IF(O50&gt;99," ",(RANK(O50,$O$50:$O$65,1)))</f>
        <v xml:space="preserve"> </v>
      </c>
      <c r="B50" s="10">
        <v>15</v>
      </c>
      <c r="C50" s="9"/>
      <c r="D50" s="9">
        <v>1</v>
      </c>
      <c r="E50" s="9" t="e">
        <f>VLOOKUP(B50,'[1]starší dorostenci'!$A$5:$E$43,4,FALSE)</f>
        <v>#N/A</v>
      </c>
      <c r="F50" s="11" t="e">
        <f>VLOOKUP(B50,'[1]starší dorostenci'!$A$5:$E$43,5,FALSE)</f>
        <v>#N/A</v>
      </c>
      <c r="G50" s="12"/>
      <c r="H50" s="12"/>
      <c r="I50" s="13" t="str">
        <f t="shared" ref="I50:I65" si="12">IF(MIN(G50:H50)=0," ",MIN(G50:H50))</f>
        <v xml:space="preserve"> </v>
      </c>
      <c r="J50" s="2"/>
      <c r="K50" s="14">
        <f t="shared" ref="K50:L65" si="13">IF(OR(G50=99.99,G50="dns",G50="dq",G50=0),99.99,G50)</f>
        <v>99.99</v>
      </c>
      <c r="L50" s="14">
        <f t="shared" si="13"/>
        <v>99.99</v>
      </c>
      <c r="M50" s="14">
        <f t="shared" ref="M50:M65" si="14">MIN(K50:L50)</f>
        <v>99.99</v>
      </c>
      <c r="N50" s="14">
        <f t="shared" ref="N50:N65" si="15">MAX(K50:L50)</f>
        <v>99.99</v>
      </c>
      <c r="O50" s="14">
        <f t="shared" ref="O50:O65" si="16">M50+N50*0.00001</f>
        <v>99.990999899999991</v>
      </c>
    </row>
    <row r="51" spans="1:15" hidden="1">
      <c r="A51" s="9" t="str">
        <f>IF(O51&gt;99," ",(RANK(O51,$O$50:$O$65,1)))</f>
        <v xml:space="preserve"> </v>
      </c>
      <c r="B51" s="10">
        <v>13</v>
      </c>
      <c r="C51" s="9"/>
      <c r="D51" s="9">
        <v>2</v>
      </c>
      <c r="E51" s="9" t="e">
        <f>VLOOKUP(B51,'[1]starší dorostenci'!$A$5:$E$43,4,FALSE)</f>
        <v>#N/A</v>
      </c>
      <c r="F51" s="11" t="e">
        <f>VLOOKUP(B51,'[1]starší dorostenci'!$A$5:$E$43,5,FALSE)</f>
        <v>#N/A</v>
      </c>
      <c r="G51" s="12"/>
      <c r="H51" s="12"/>
      <c r="I51" s="13" t="str">
        <f t="shared" si="12"/>
        <v xml:space="preserve"> </v>
      </c>
      <c r="J51" s="2"/>
      <c r="K51" s="14">
        <f t="shared" si="13"/>
        <v>99.99</v>
      </c>
      <c r="L51" s="14">
        <f t="shared" si="13"/>
        <v>99.99</v>
      </c>
      <c r="M51" s="14">
        <f t="shared" si="14"/>
        <v>99.99</v>
      </c>
      <c r="N51" s="14">
        <f t="shared" si="15"/>
        <v>99.99</v>
      </c>
      <c r="O51" s="14">
        <f t="shared" si="16"/>
        <v>99.990999899999991</v>
      </c>
    </row>
    <row r="52" spans="1:15" hidden="1">
      <c r="A52" s="9"/>
      <c r="B52" s="10">
        <v>14</v>
      </c>
      <c r="C52" s="9"/>
      <c r="D52" s="9">
        <v>3</v>
      </c>
      <c r="E52" s="9" t="e">
        <f>VLOOKUP(B52,'[1]starší dorostenci'!$A$5:$E$43,4,FALSE)</f>
        <v>#N/A</v>
      </c>
      <c r="F52" s="11" t="e">
        <f>VLOOKUP(B52,'[1]starší dorostenci'!$A$5:$E$43,5,FALSE)</f>
        <v>#N/A</v>
      </c>
      <c r="G52" s="12"/>
      <c r="H52" s="12"/>
      <c r="I52" s="13"/>
      <c r="J52" s="2"/>
      <c r="K52" s="14">
        <f t="shared" si="13"/>
        <v>99.99</v>
      </c>
      <c r="L52" s="14">
        <f t="shared" si="13"/>
        <v>99.99</v>
      </c>
      <c r="M52" s="14">
        <f t="shared" si="14"/>
        <v>99.99</v>
      </c>
      <c r="N52" s="14">
        <f t="shared" si="15"/>
        <v>99.99</v>
      </c>
      <c r="O52" s="14">
        <f t="shared" si="16"/>
        <v>99.990999899999991</v>
      </c>
    </row>
    <row r="53" spans="1:15" hidden="1">
      <c r="A53" s="9" t="str">
        <f t="shared" ref="A53:A65" si="17">IF(O53&gt;99," ",(RANK(O53,$O$50:$O$65,1)))</f>
        <v xml:space="preserve"> </v>
      </c>
      <c r="B53" s="10">
        <v>16</v>
      </c>
      <c r="C53" s="9"/>
      <c r="D53" s="9">
        <v>4</v>
      </c>
      <c r="E53" s="9" t="e">
        <f>VLOOKUP(B53,'[1]starší dorostenci'!$A$5:$E$43,4,FALSE)</f>
        <v>#N/A</v>
      </c>
      <c r="F53" s="11" t="e">
        <f>VLOOKUP(B53,'[1]starší dorostenci'!$A$5:$E$43,5,FALSE)</f>
        <v>#N/A</v>
      </c>
      <c r="G53" s="12"/>
      <c r="H53" s="12"/>
      <c r="I53" s="13" t="str">
        <f t="shared" si="12"/>
        <v xml:space="preserve"> </v>
      </c>
      <c r="J53" s="2"/>
      <c r="K53" s="14">
        <f t="shared" si="13"/>
        <v>99.99</v>
      </c>
      <c r="L53" s="14">
        <f t="shared" si="13"/>
        <v>99.99</v>
      </c>
      <c r="M53" s="14">
        <f t="shared" si="14"/>
        <v>99.99</v>
      </c>
      <c r="N53" s="14">
        <f t="shared" si="15"/>
        <v>99.99</v>
      </c>
      <c r="O53" s="14">
        <f t="shared" si="16"/>
        <v>99.990999899999991</v>
      </c>
    </row>
    <row r="54" spans="1:15" hidden="1">
      <c r="A54" s="15" t="str">
        <f t="shared" si="17"/>
        <v xml:space="preserve"> </v>
      </c>
      <c r="B54" s="16">
        <v>11</v>
      </c>
      <c r="C54" s="15"/>
      <c r="D54" s="15">
        <v>1</v>
      </c>
      <c r="E54" s="15" t="e">
        <f>VLOOKUP(B54,'[1]starší dorostenci'!$A$5:$E$43,4,FALSE)</f>
        <v>#N/A</v>
      </c>
      <c r="F54" s="17" t="e">
        <f>VLOOKUP(B54,'[1]starší dorostenci'!$A$5:$E$43,5,FALSE)</f>
        <v>#N/A</v>
      </c>
      <c r="G54" s="18"/>
      <c r="H54" s="18"/>
      <c r="I54" s="19" t="str">
        <f t="shared" si="12"/>
        <v xml:space="preserve"> </v>
      </c>
      <c r="J54" s="2"/>
      <c r="K54" s="14">
        <f t="shared" si="13"/>
        <v>99.99</v>
      </c>
      <c r="L54" s="14">
        <f t="shared" si="13"/>
        <v>99.99</v>
      </c>
      <c r="M54" s="14">
        <f t="shared" si="14"/>
        <v>99.99</v>
      </c>
      <c r="N54" s="14">
        <f t="shared" si="15"/>
        <v>99.99</v>
      </c>
      <c r="O54" s="14">
        <f t="shared" si="16"/>
        <v>99.990999899999991</v>
      </c>
    </row>
    <row r="55" spans="1:15" hidden="1">
      <c r="A55" s="15" t="str">
        <f t="shared" si="17"/>
        <v xml:space="preserve"> </v>
      </c>
      <c r="B55" s="16">
        <v>9</v>
      </c>
      <c r="C55" s="15"/>
      <c r="D55" s="15">
        <v>2</v>
      </c>
      <c r="E55" s="15" t="str">
        <f>VLOOKUP(B55,'[1]starší dorostenci'!$A$5:$E$43,4,FALSE)</f>
        <v>Martin KRÁLÍK</v>
      </c>
      <c r="F55" s="17" t="str">
        <f>VLOOKUP(B55,'[1]starší dorostenci'!$A$5:$E$43,5,FALSE)</f>
        <v>Šošůvka</v>
      </c>
      <c r="G55" s="18"/>
      <c r="H55" s="18"/>
      <c r="I55" s="19" t="str">
        <f t="shared" si="12"/>
        <v xml:space="preserve"> </v>
      </c>
      <c r="J55" s="2"/>
      <c r="K55" s="14">
        <f t="shared" si="13"/>
        <v>99.99</v>
      </c>
      <c r="L55" s="14">
        <f t="shared" si="13"/>
        <v>99.99</v>
      </c>
      <c r="M55" s="14">
        <f t="shared" si="14"/>
        <v>99.99</v>
      </c>
      <c r="N55" s="14">
        <f t="shared" si="15"/>
        <v>99.99</v>
      </c>
      <c r="O55" s="14">
        <f t="shared" si="16"/>
        <v>99.990999899999991</v>
      </c>
    </row>
    <row r="56" spans="1:15" hidden="1">
      <c r="A56" s="15" t="str">
        <f t="shared" si="17"/>
        <v xml:space="preserve"> </v>
      </c>
      <c r="B56" s="16">
        <v>10</v>
      </c>
      <c r="C56" s="15"/>
      <c r="D56" s="15">
        <v>3</v>
      </c>
      <c r="E56" s="15" t="str">
        <f>VLOOKUP(B56,'[1]starší dorostenci'!$A$5:$E$43,4,FALSE)</f>
        <v>Pavel STENCHLÝ</v>
      </c>
      <c r="F56" s="17" t="str">
        <f>VLOOKUP(B56,'[1]starší dorostenci'!$A$5:$E$43,5,FALSE)</f>
        <v>Český Těšín - Mosty</v>
      </c>
      <c r="G56" s="18"/>
      <c r="H56" s="18"/>
      <c r="I56" s="19" t="str">
        <f t="shared" si="12"/>
        <v xml:space="preserve"> </v>
      </c>
      <c r="J56" s="2"/>
      <c r="K56" s="14">
        <f t="shared" si="13"/>
        <v>99.99</v>
      </c>
      <c r="L56" s="14">
        <f t="shared" si="13"/>
        <v>99.99</v>
      </c>
      <c r="M56" s="14">
        <f t="shared" si="14"/>
        <v>99.99</v>
      </c>
      <c r="N56" s="14">
        <f t="shared" si="15"/>
        <v>99.99</v>
      </c>
      <c r="O56" s="14">
        <f t="shared" si="16"/>
        <v>99.990999899999991</v>
      </c>
    </row>
    <row r="57" spans="1:15" hidden="1">
      <c r="A57" s="15" t="str">
        <f t="shared" si="17"/>
        <v xml:space="preserve"> </v>
      </c>
      <c r="B57" s="16">
        <v>12</v>
      </c>
      <c r="C57" s="15"/>
      <c r="D57" s="15">
        <v>4</v>
      </c>
      <c r="E57" s="15" t="e">
        <f>VLOOKUP(B57,'[1]starší dorostenci'!$A$5:$E$43,4,FALSE)</f>
        <v>#N/A</v>
      </c>
      <c r="F57" s="17" t="e">
        <f>VLOOKUP(B57,'[1]starší dorostenci'!$A$5:$E$43,5,FALSE)</f>
        <v>#N/A</v>
      </c>
      <c r="G57" s="18"/>
      <c r="H57" s="18"/>
      <c r="I57" s="19" t="str">
        <f t="shared" si="12"/>
        <v xml:space="preserve"> </v>
      </c>
      <c r="J57" s="2"/>
      <c r="K57" s="14">
        <f t="shared" si="13"/>
        <v>99.99</v>
      </c>
      <c r="L57" s="14">
        <f t="shared" si="13"/>
        <v>99.99</v>
      </c>
      <c r="M57" s="14">
        <f t="shared" si="14"/>
        <v>99.99</v>
      </c>
      <c r="N57" s="14">
        <f t="shared" si="15"/>
        <v>99.99</v>
      </c>
      <c r="O57" s="14">
        <f t="shared" si="16"/>
        <v>99.990999899999991</v>
      </c>
    </row>
    <row r="58" spans="1:15">
      <c r="A58" s="20">
        <f>IF(O58&gt;99," ",(RANK(O58,$O$50:$O$65,1)))</f>
        <v>1</v>
      </c>
      <c r="B58" s="21">
        <v>4</v>
      </c>
      <c r="C58" s="20">
        <v>34</v>
      </c>
      <c r="D58" s="20">
        <v>4</v>
      </c>
      <c r="E58" s="20" t="str">
        <f>VLOOKUP(B58,'[1]starší dorostenci'!$A$5:$E$43,4,FALSE)</f>
        <v>Jiří VOLEJNÍK</v>
      </c>
      <c r="F58" s="22" t="str">
        <f>VLOOKUP(B58,'[1]starší dorostenci'!$A$5:$E$43,5,FALSE)</f>
        <v>Brloh</v>
      </c>
      <c r="G58" s="23">
        <v>11.61</v>
      </c>
      <c r="H58" s="23">
        <v>99.99</v>
      </c>
      <c r="I58" s="24">
        <f>IF(MIN(G58:H58)=0," ",MIN(G58:H58))</f>
        <v>11.61</v>
      </c>
      <c r="J58" s="2"/>
      <c r="K58" s="14">
        <f t="shared" si="13"/>
        <v>11.61</v>
      </c>
      <c r="L58" s="14">
        <f t="shared" si="13"/>
        <v>99.99</v>
      </c>
      <c r="M58" s="14">
        <f t="shared" si="14"/>
        <v>11.61</v>
      </c>
      <c r="N58" s="14">
        <f t="shared" si="15"/>
        <v>99.99</v>
      </c>
      <c r="O58" s="14">
        <f t="shared" si="16"/>
        <v>11.610999899999999</v>
      </c>
    </row>
    <row r="59" spans="1:15">
      <c r="A59" s="20">
        <f>IF(O59&gt;99," ",(RANK(O59,$O$50:$O$65,1)))</f>
        <v>2</v>
      </c>
      <c r="B59" s="21">
        <v>7</v>
      </c>
      <c r="C59" s="20">
        <v>31</v>
      </c>
      <c r="D59" s="20">
        <v>1</v>
      </c>
      <c r="E59" s="20" t="str">
        <f>VLOOKUP(B59,'[1]starší dorostenci'!$A$5:$E$43,4,FALSE)</f>
        <v>Petr ZETEK</v>
      </c>
      <c r="F59" s="22" t="str">
        <f>VLOOKUP(B59,'[1]starší dorostenci'!$A$5:$E$43,5,FALSE)</f>
        <v>Úvaly</v>
      </c>
      <c r="G59" s="23">
        <v>12.6</v>
      </c>
      <c r="H59" s="23">
        <v>17.11</v>
      </c>
      <c r="I59" s="24">
        <f>IF(MIN(G59:H59)=0," ",MIN(G59:H59))</f>
        <v>12.6</v>
      </c>
      <c r="J59" s="2"/>
      <c r="K59" s="14">
        <f t="shared" si="13"/>
        <v>12.6</v>
      </c>
      <c r="L59" s="14">
        <f t="shared" si="13"/>
        <v>17.11</v>
      </c>
      <c r="M59" s="14">
        <f t="shared" si="14"/>
        <v>12.6</v>
      </c>
      <c r="N59" s="14">
        <f t="shared" si="15"/>
        <v>17.11</v>
      </c>
      <c r="O59" s="14">
        <f t="shared" si="16"/>
        <v>12.600171099999999</v>
      </c>
    </row>
    <row r="60" spans="1:15">
      <c r="A60" s="20">
        <f>IF(O60&gt;99," ",(RANK(O60,$O$50:$O$65,1)))</f>
        <v>3</v>
      </c>
      <c r="B60" s="21">
        <v>2</v>
      </c>
      <c r="C60" s="20">
        <v>38</v>
      </c>
      <c r="D60" s="20">
        <v>3</v>
      </c>
      <c r="E60" s="20" t="str">
        <f>VLOOKUP(B60,'[1]starší dorostenci'!$A$5:$E$43,4,FALSE)</f>
        <v>Radim KNOTEK</v>
      </c>
      <c r="F60" s="22" t="str">
        <f>VLOOKUP(B60,'[1]starší dorostenci'!$A$5:$E$43,5,FALSE)</f>
        <v>Střezimíř</v>
      </c>
      <c r="G60" s="23">
        <v>12.66</v>
      </c>
      <c r="H60" s="23">
        <v>13.36</v>
      </c>
      <c r="I60" s="24">
        <f>IF(MIN(G60:H60)=0," ",MIN(G60:H60))</f>
        <v>12.66</v>
      </c>
      <c r="J60" s="2"/>
      <c r="K60" s="14">
        <f t="shared" si="13"/>
        <v>12.66</v>
      </c>
      <c r="L60" s="14">
        <f t="shared" si="13"/>
        <v>13.36</v>
      </c>
      <c r="M60" s="14">
        <f t="shared" si="14"/>
        <v>12.66</v>
      </c>
      <c r="N60" s="14">
        <f t="shared" si="15"/>
        <v>13.36</v>
      </c>
      <c r="O60" s="14">
        <f t="shared" si="16"/>
        <v>12.6601336</v>
      </c>
    </row>
    <row r="61" spans="1:15">
      <c r="A61" s="20">
        <f>IF(O61&gt;99," ",(RANK(O61,$O$50:$O$65,1)))</f>
        <v>4</v>
      </c>
      <c r="B61" s="21">
        <v>6</v>
      </c>
      <c r="C61" s="20">
        <v>37</v>
      </c>
      <c r="D61" s="20">
        <v>3</v>
      </c>
      <c r="E61" s="20" t="str">
        <f>VLOOKUP(B61,'[1]starší dorostenci'!$A$5:$E$43,4,FALSE)</f>
        <v>Prokop KASAL</v>
      </c>
      <c r="F61" s="22" t="str">
        <f>VLOOKUP(B61,'[1]starší dorostenci'!$A$5:$E$43,5,FALSE)</f>
        <v>Dobrá</v>
      </c>
      <c r="G61" s="23">
        <v>20.84</v>
      </c>
      <c r="H61" s="23">
        <v>13.01</v>
      </c>
      <c r="I61" s="24">
        <f>IF(MIN(G61:H61)=0," ",MIN(G61:H61))</f>
        <v>13.01</v>
      </c>
      <c r="J61" s="2"/>
      <c r="K61" s="14">
        <f t="shared" si="13"/>
        <v>20.84</v>
      </c>
      <c r="L61" s="14">
        <f t="shared" si="13"/>
        <v>13.01</v>
      </c>
      <c r="M61" s="14">
        <f t="shared" si="14"/>
        <v>13.01</v>
      </c>
      <c r="N61" s="14">
        <f t="shared" si="15"/>
        <v>20.84</v>
      </c>
      <c r="O61" s="14">
        <f t="shared" si="16"/>
        <v>13.0102084</v>
      </c>
    </row>
    <row r="62" spans="1:15">
      <c r="A62" s="20">
        <f>IF(O62&gt;99," ",(RANK(O62,$O$50:$O$65,1)))</f>
        <v>5</v>
      </c>
      <c r="B62" s="21">
        <v>3</v>
      </c>
      <c r="C62" s="20">
        <v>32</v>
      </c>
      <c r="D62" s="20">
        <v>1</v>
      </c>
      <c r="E62" s="20" t="str">
        <f>VLOOKUP(B62,'[1]starší dorostenci'!$A$5:$E$43,4,FALSE)</f>
        <v>Patrik LINHART</v>
      </c>
      <c r="F62" s="22" t="str">
        <f>VLOOKUP(B62,'[1]starší dorostenci'!$A$5:$E$43,5,FALSE)</f>
        <v>Hajnice</v>
      </c>
      <c r="G62" s="23">
        <v>13.15</v>
      </c>
      <c r="H62" s="23">
        <v>15.06</v>
      </c>
      <c r="I62" s="24">
        <f>IF(MIN(G62:H62)=0," ",MIN(G62:H62))</f>
        <v>13.15</v>
      </c>
      <c r="J62" s="2"/>
      <c r="K62" s="14">
        <f t="shared" si="13"/>
        <v>13.15</v>
      </c>
      <c r="L62" s="14">
        <f t="shared" si="13"/>
        <v>15.06</v>
      </c>
      <c r="M62" s="14">
        <f t="shared" si="14"/>
        <v>13.15</v>
      </c>
      <c r="N62" s="14">
        <f t="shared" si="15"/>
        <v>15.06</v>
      </c>
      <c r="O62" s="14">
        <f t="shared" si="16"/>
        <v>13.1501506</v>
      </c>
    </row>
    <row r="63" spans="1:15">
      <c r="A63" s="20">
        <f>IF(O63&gt;99," ",(RANK(O63,$O$50:$O$65,1)))</f>
        <v>6</v>
      </c>
      <c r="B63" s="21">
        <v>8</v>
      </c>
      <c r="C63" s="20">
        <v>36</v>
      </c>
      <c r="D63" s="20">
        <v>4</v>
      </c>
      <c r="E63" s="20" t="str">
        <f>VLOOKUP(B63,'[1]starší dorostenci'!$A$5:$E$43,4,FALSE)</f>
        <v>Lukáš MÍKA</v>
      </c>
      <c r="F63" s="22" t="str">
        <f>VLOOKUP(B63,'[1]starší dorostenci'!$A$5:$E$43,5,FALSE)</f>
        <v>Jetřichovec</v>
      </c>
      <c r="G63" s="23">
        <v>16.02</v>
      </c>
      <c r="H63" s="23">
        <v>13.44</v>
      </c>
      <c r="I63" s="24">
        <f>IF(MIN(G63:H63)=0," ",MIN(G63:H63))</f>
        <v>13.44</v>
      </c>
      <c r="J63" s="2"/>
      <c r="K63" s="14">
        <f t="shared" si="13"/>
        <v>16.02</v>
      </c>
      <c r="L63" s="14">
        <f t="shared" si="13"/>
        <v>13.44</v>
      </c>
      <c r="M63" s="14">
        <f t="shared" si="14"/>
        <v>13.44</v>
      </c>
      <c r="N63" s="14">
        <f t="shared" si="15"/>
        <v>16.02</v>
      </c>
      <c r="O63" s="14">
        <f t="shared" si="16"/>
        <v>13.440160199999999</v>
      </c>
    </row>
    <row r="64" spans="1:15">
      <c r="A64" s="20">
        <f>IF(O64&gt;99," ",(RANK(O64,$O$50:$O$65,1)))</f>
        <v>7</v>
      </c>
      <c r="B64" s="21">
        <v>5</v>
      </c>
      <c r="C64" s="20">
        <v>35</v>
      </c>
      <c r="D64" s="20">
        <v>2</v>
      </c>
      <c r="E64" s="20" t="str">
        <f>VLOOKUP(B64,'[1]starší dorostenci'!$A$5:$E$43,4,FALSE)</f>
        <v>Lukáš LESÁK</v>
      </c>
      <c r="F64" s="22" t="str">
        <f>VLOOKUP(B64,'[1]starší dorostenci'!$A$5:$E$43,5,FALSE)</f>
        <v>Býškovice</v>
      </c>
      <c r="G64" s="23">
        <v>19.010000000000002</v>
      </c>
      <c r="H64" s="23">
        <v>17.239999999999998</v>
      </c>
      <c r="I64" s="24">
        <f>IF(MIN(G64:H64)=0," ",MIN(G64:H64))</f>
        <v>17.239999999999998</v>
      </c>
      <c r="J64" s="2"/>
      <c r="K64" s="14">
        <f t="shared" si="13"/>
        <v>19.010000000000002</v>
      </c>
      <c r="L64" s="14">
        <f t="shared" si="13"/>
        <v>17.239999999999998</v>
      </c>
      <c r="M64" s="14">
        <f t="shared" si="14"/>
        <v>17.239999999999998</v>
      </c>
      <c r="N64" s="14">
        <f t="shared" si="15"/>
        <v>19.010000000000002</v>
      </c>
      <c r="O64" s="14">
        <f t="shared" si="16"/>
        <v>17.2401901</v>
      </c>
    </row>
    <row r="65" spans="1:15">
      <c r="A65" s="20">
        <f>IF(O65&gt;99," ",(RANK(O65,$O$50:$O$65,1)))</f>
        <v>8</v>
      </c>
      <c r="B65" s="21">
        <v>1</v>
      </c>
      <c r="C65" s="20">
        <v>33</v>
      </c>
      <c r="D65" s="20">
        <v>2</v>
      </c>
      <c r="E65" s="20" t="str">
        <f>VLOOKUP(B65,'[1]starší dorostenci'!$A$5:$E$43,4,FALSE)</f>
        <v>Dominik ŠEVČÍK</v>
      </c>
      <c r="F65" s="22" t="str">
        <f>VLOOKUP(B65,'[1]starší dorostenci'!$A$5:$E$43,5,FALSE)</f>
        <v>Topolany</v>
      </c>
      <c r="G65" s="23">
        <v>22.13</v>
      </c>
      <c r="H65" s="23">
        <v>17.66</v>
      </c>
      <c r="I65" s="24">
        <f>IF(MIN(G65:H65)=0," ",MIN(G65:H65))</f>
        <v>17.66</v>
      </c>
      <c r="J65" s="2"/>
      <c r="K65" s="14">
        <f t="shared" si="13"/>
        <v>22.13</v>
      </c>
      <c r="L65" s="14">
        <f t="shared" si="13"/>
        <v>17.66</v>
      </c>
      <c r="M65" s="14">
        <f t="shared" si="14"/>
        <v>17.66</v>
      </c>
      <c r="N65" s="14">
        <f t="shared" si="15"/>
        <v>22.13</v>
      </c>
      <c r="O65" s="14">
        <f t="shared" si="16"/>
        <v>17.6602213</v>
      </c>
    </row>
  </sheetData>
  <autoFilter ref="A26:I26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dorostenkyV</vt:lpstr>
      <vt:lpstr>dorostenciV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dcterms:created xsi:type="dcterms:W3CDTF">2018-05-25T17:16:05Z</dcterms:created>
  <dcterms:modified xsi:type="dcterms:W3CDTF">2018-05-25T17:16:36Z</dcterms:modified>
</cp:coreProperties>
</file>